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491" windowWidth="11325" windowHeight="10110" activeTab="0"/>
  </bookViews>
  <sheets>
    <sheet name="Scorecard" sheetId="1" r:id="rId1"/>
    <sheet name="Summary" sheetId="2" r:id="rId2"/>
  </sheets>
  <definedNames>
    <definedName name="_xlnm.Print_Area" localSheetId="0">'Scorecard'!$B$2:$O$125</definedName>
    <definedName name="_xlnm.Print_Area" localSheetId="1">'Summary'!$B$2:$N$38</definedName>
  </definedNames>
  <calcPr fullCalcOnLoad="1"/>
</workbook>
</file>

<file path=xl/sharedStrings.xml><?xml version="1.0" encoding="utf-8"?>
<sst xmlns="http://schemas.openxmlformats.org/spreadsheetml/2006/main" count="524" uniqueCount="263">
  <si>
    <t>Project ID</t>
  </si>
  <si>
    <t>Pearl Rating Stage</t>
  </si>
  <si>
    <t>Design</t>
  </si>
  <si>
    <t>Pearl QP Name</t>
  </si>
  <si>
    <t>Pearl QP Number</t>
  </si>
  <si>
    <t>Pearl Rating</t>
  </si>
  <si>
    <t>Credit Section</t>
  </si>
  <si>
    <t>Building Use</t>
  </si>
  <si>
    <t>General</t>
  </si>
  <si>
    <t>Office</t>
  </si>
  <si>
    <t>Retail</t>
  </si>
  <si>
    <t>School</t>
  </si>
  <si>
    <t>IDP - Integrated Development Process</t>
  </si>
  <si>
    <t>LB - Livable Buildings</t>
  </si>
  <si>
    <t>PW - Precious Water</t>
  </si>
  <si>
    <t>RE - Resourceful Energy</t>
  </si>
  <si>
    <t>SM - Stewarding Materials</t>
  </si>
  <si>
    <t>IP - Innovating Practice</t>
  </si>
  <si>
    <t>Total</t>
  </si>
  <si>
    <t>IDP</t>
  </si>
  <si>
    <t>LB</t>
  </si>
  <si>
    <t>PW</t>
  </si>
  <si>
    <t>RE</t>
  </si>
  <si>
    <t>SM</t>
  </si>
  <si>
    <t>IP</t>
  </si>
  <si>
    <t>Project Summary</t>
  </si>
  <si>
    <t>Project Details</t>
  </si>
  <si>
    <t>Credit Reference</t>
  </si>
  <si>
    <t>Credit Title</t>
  </si>
  <si>
    <t>Guest Worker Accommodation</t>
  </si>
  <si>
    <t>Basic Commissioning</t>
  </si>
  <si>
    <t>IDP-1</t>
  </si>
  <si>
    <t>Life Cycle Costing</t>
  </si>
  <si>
    <t>IDP-2</t>
  </si>
  <si>
    <t>IDP-3</t>
  </si>
  <si>
    <t>Building Envelope Verification</t>
  </si>
  <si>
    <t>IDP-4</t>
  </si>
  <si>
    <t>Re-Commissioning</t>
  </si>
  <si>
    <t>IDP-5</t>
  </si>
  <si>
    <t>Sustainability Communication</t>
  </si>
  <si>
    <t xml:space="preserve">Office </t>
  </si>
  <si>
    <t>Resid</t>
  </si>
  <si>
    <t>Schools</t>
  </si>
  <si>
    <t>r</t>
  </si>
  <si>
    <t>n/a</t>
  </si>
  <si>
    <t>Credit</t>
  </si>
  <si>
    <t>Reuse of Land</t>
  </si>
  <si>
    <t>Ecological Enhancement</t>
  </si>
  <si>
    <t>LB0-r1</t>
  </si>
  <si>
    <t>LBo-1</t>
  </si>
  <si>
    <t>Pearl Rated Communities</t>
  </si>
  <si>
    <t>LBo-2</t>
  </si>
  <si>
    <t>LBo-3</t>
  </si>
  <si>
    <t>Active Urban Environments</t>
  </si>
  <si>
    <t>LBo-4</t>
  </si>
  <si>
    <t>Private Outdoor Space</t>
  </si>
  <si>
    <t>LBo-5</t>
  </si>
  <si>
    <t>Public Transport</t>
  </si>
  <si>
    <t>LBo-6</t>
  </si>
  <si>
    <t>Bicycle Facilities</t>
  </si>
  <si>
    <t>LBo-7</t>
  </si>
  <si>
    <t>Preferred Car Parking Spaces</t>
  </si>
  <si>
    <t>LBo-8</t>
  </si>
  <si>
    <t>LBo-9</t>
  </si>
  <si>
    <t>Light Pollution Reduction</t>
  </si>
  <si>
    <t>LBi-r1</t>
  </si>
  <si>
    <t>Healthy Ventilation Delivery</t>
  </si>
  <si>
    <t>LBi-r2</t>
  </si>
  <si>
    <t>Smoking Control</t>
  </si>
  <si>
    <t>LBi-r3</t>
  </si>
  <si>
    <t>Legionella Prevention</t>
  </si>
  <si>
    <t>LBi-1</t>
  </si>
  <si>
    <t>Ventilation Quality</t>
  </si>
  <si>
    <t>LBi-2.1</t>
  </si>
  <si>
    <t>Materials Emissions : Adhesives &amp; Sealants</t>
  </si>
  <si>
    <t>LBi-2.2</t>
  </si>
  <si>
    <t>Materials Emissions : Paints &amp; Coatings</t>
  </si>
  <si>
    <t>LBi-2.3</t>
  </si>
  <si>
    <t>LBi-2.4</t>
  </si>
  <si>
    <t>Materials Emissions : Ceiling Systems</t>
  </si>
  <si>
    <t>LBi-2.5</t>
  </si>
  <si>
    <t>Materials Emissions : Formaldehyde Reduction</t>
  </si>
  <si>
    <t>LBi-3</t>
  </si>
  <si>
    <t>Construction Indoor Air Quality Management</t>
  </si>
  <si>
    <t>LBi-4</t>
  </si>
  <si>
    <t>Car Park Air Quality Management</t>
  </si>
  <si>
    <t>LBi-5.1</t>
  </si>
  <si>
    <t>LBi-5.2</t>
  </si>
  <si>
    <t>LBi-5.3</t>
  </si>
  <si>
    <t>LBi-6</t>
  </si>
  <si>
    <t>High Frequency Lighting</t>
  </si>
  <si>
    <t>LBi-7</t>
  </si>
  <si>
    <t>LBi-8</t>
  </si>
  <si>
    <t>Views</t>
  </si>
  <si>
    <t>LBi-9</t>
  </si>
  <si>
    <t>Indoor Noise Pollution</t>
  </si>
  <si>
    <t>LBi-10</t>
  </si>
  <si>
    <t>Safe &amp; Secure Environment</t>
  </si>
  <si>
    <t>PW-r1</t>
  </si>
  <si>
    <t>PW-r2</t>
  </si>
  <si>
    <t>Exterior Water Monitoring</t>
  </si>
  <si>
    <t>PW-1</t>
  </si>
  <si>
    <t>PW-2.1</t>
  </si>
  <si>
    <t>Exterior Water Use Reduction: Landscaping</t>
  </si>
  <si>
    <t>PW-2.2</t>
  </si>
  <si>
    <t>Exterior Water Use Reduction: Heat Rejection</t>
  </si>
  <si>
    <t>PW-2.3</t>
  </si>
  <si>
    <t>Exterior Water Use Reduction: Water Features</t>
  </si>
  <si>
    <t>PW-3</t>
  </si>
  <si>
    <t>PW-4</t>
  </si>
  <si>
    <t>RE-r1</t>
  </si>
  <si>
    <t>Minimum Energy Performance</t>
  </si>
  <si>
    <t>RE-r2</t>
  </si>
  <si>
    <t>RE-r3</t>
  </si>
  <si>
    <t>RE-1</t>
  </si>
  <si>
    <t>Improved Energy Performance</t>
  </si>
  <si>
    <t>RE-2</t>
  </si>
  <si>
    <t>Cool Building Strategies</t>
  </si>
  <si>
    <t>RE-3</t>
  </si>
  <si>
    <t>Energy Efficient Appliances</t>
  </si>
  <si>
    <t>RE-4</t>
  </si>
  <si>
    <t>Vertical Transportation</t>
  </si>
  <si>
    <t>RE-5</t>
  </si>
  <si>
    <t>Peak Load Reduction</t>
  </si>
  <si>
    <t>RE-6</t>
  </si>
  <si>
    <t>Renewable Energy</t>
  </si>
  <si>
    <t>RE-7</t>
  </si>
  <si>
    <t>SM-r1</t>
  </si>
  <si>
    <t>Hazardous Materials Elimination</t>
  </si>
  <si>
    <t>SM-r2</t>
  </si>
  <si>
    <t>Basic Construction Waste Management</t>
  </si>
  <si>
    <t>SM-r3</t>
  </si>
  <si>
    <t>Basic Operational Waste Management</t>
  </si>
  <si>
    <t>SM-1</t>
  </si>
  <si>
    <t>Non-Polluting Materials</t>
  </si>
  <si>
    <t>SM-2</t>
  </si>
  <si>
    <t>Design for Materials Reduction</t>
  </si>
  <si>
    <t>SM-3</t>
  </si>
  <si>
    <t>Design for Flexibility &amp; Adaptability</t>
  </si>
  <si>
    <t>SM-4</t>
  </si>
  <si>
    <t>Design for Disassembly</t>
  </si>
  <si>
    <t>SM-5</t>
  </si>
  <si>
    <t>Modular Flooring Systems</t>
  </si>
  <si>
    <t>SM-6</t>
  </si>
  <si>
    <t>Design for Durability</t>
  </si>
  <si>
    <t>SM-7</t>
  </si>
  <si>
    <t>Building Reuse</t>
  </si>
  <si>
    <t>SM-8</t>
  </si>
  <si>
    <t>Material Reuse</t>
  </si>
  <si>
    <t>SM-9</t>
  </si>
  <si>
    <t>Regional Materials</t>
  </si>
  <si>
    <t>SM-10</t>
  </si>
  <si>
    <t>SM-11</t>
  </si>
  <si>
    <t>Rapidly Renewable Materials</t>
  </si>
  <si>
    <t>SM-12</t>
  </si>
  <si>
    <t>SM-13</t>
  </si>
  <si>
    <t>Improved Construction Waste Management</t>
  </si>
  <si>
    <t>SM-14</t>
  </si>
  <si>
    <t>Improved Operational Waste Management</t>
  </si>
  <si>
    <t>SM-15</t>
  </si>
  <si>
    <t>Organic Waste Management</t>
  </si>
  <si>
    <t>IP-1</t>
  </si>
  <si>
    <t>Integrated Development Process</t>
  </si>
  <si>
    <t>LBo</t>
  </si>
  <si>
    <t>Livable Buildings : Outdoors</t>
  </si>
  <si>
    <t>Improved Outdoor Thermal Comfort</t>
  </si>
  <si>
    <t>LBi</t>
  </si>
  <si>
    <t>Livable Buildings : Indoors</t>
  </si>
  <si>
    <t>Precious Water</t>
  </si>
  <si>
    <t>Minimum Interior Water Use Reduction</t>
  </si>
  <si>
    <t>Improved Interior Water Use Reduction</t>
  </si>
  <si>
    <t>Resourceful Energy</t>
  </si>
  <si>
    <t>Stewarding Materials</t>
  </si>
  <si>
    <t>Recycled Materials</t>
  </si>
  <si>
    <t>Innovating Practice</t>
  </si>
  <si>
    <t xml:space="preserve">TOTAL  </t>
  </si>
  <si>
    <t xml:space="preserve">SUB-TOTAL  </t>
  </si>
  <si>
    <t>Multi-Residential</t>
  </si>
  <si>
    <t>Remediation of Contaminated Land</t>
  </si>
  <si>
    <t>LBo-10</t>
  </si>
  <si>
    <t>Credit Points Available</t>
  </si>
  <si>
    <t>Pearl Rating Levels</t>
  </si>
  <si>
    <t>Multi-Resid</t>
  </si>
  <si>
    <t>Tenant Fit-Out Design &amp; Construction Guide</t>
  </si>
  <si>
    <t>Pearl Building Rating System</t>
  </si>
  <si>
    <t>Integrated Development Strategy</t>
  </si>
  <si>
    <t>NS - Natural Systems</t>
  </si>
  <si>
    <t>Mixed-Use</t>
  </si>
  <si>
    <t>NS</t>
  </si>
  <si>
    <t>NS-r1</t>
  </si>
  <si>
    <t>NS-r2</t>
  </si>
  <si>
    <t>NS-r3</t>
  </si>
  <si>
    <t>NS-1</t>
  </si>
  <si>
    <t>NS-2</t>
  </si>
  <si>
    <t>NS-3</t>
  </si>
  <si>
    <t>NS-4</t>
  </si>
  <si>
    <t>Natural Systems Assessment</t>
  </si>
  <si>
    <t>Natural Systems Protection</t>
  </si>
  <si>
    <t>Habitat Creation &amp; Restoration</t>
  </si>
  <si>
    <t>Plan 2030</t>
  </si>
  <si>
    <t>Materials Emissions: Carpet &amp; Hard Flooring</t>
  </si>
  <si>
    <t>Daylight &amp; Glare</t>
  </si>
  <si>
    <t>LB0-r2</t>
  </si>
  <si>
    <t>LB0-r3</t>
  </si>
  <si>
    <t>Energy Monitoring &amp; Reporting</t>
  </si>
  <si>
    <t>Ozone Impacts of Refrigerants &amp; Fire Suppression Systems</t>
  </si>
  <si>
    <t>IP-2</t>
  </si>
  <si>
    <t>Innovative Cultural &amp; Regional Practices</t>
  </si>
  <si>
    <t>Comments</t>
  </si>
  <si>
    <t>Natural Systems</t>
  </si>
  <si>
    <t>Credit Points Summary</t>
  </si>
  <si>
    <t>Total Credit Points</t>
  </si>
  <si>
    <t>Natural Systems Design &amp; Management Strategy</t>
  </si>
  <si>
    <t>IDP-R1</t>
  </si>
  <si>
    <t>IDP-R2</t>
  </si>
  <si>
    <t>IDP-R3</t>
  </si>
  <si>
    <t>Required</t>
  </si>
  <si>
    <t>NS-R1</t>
  </si>
  <si>
    <t>NS-R2</t>
  </si>
  <si>
    <t>NS-R3</t>
  </si>
  <si>
    <t>LBo-R1</t>
  </si>
  <si>
    <t>LBo-R2</t>
  </si>
  <si>
    <t>LBo-R3</t>
  </si>
  <si>
    <t>Urban Systems Assessment</t>
  </si>
  <si>
    <t>Outdoor Thermal Comfort Strategy</t>
  </si>
  <si>
    <t>Accessible Community Facilities</t>
  </si>
  <si>
    <t>Travel Plan</t>
  </si>
  <si>
    <t>LBi-R1</t>
  </si>
  <si>
    <t>LBi-R2</t>
  </si>
  <si>
    <t>LBi-R3</t>
  </si>
  <si>
    <t>Thermal Comfort &amp; Controls: Thermal Zoning</t>
  </si>
  <si>
    <t>Thermal Comfort &amp; Controls: Occupant Control</t>
  </si>
  <si>
    <t>Thermal Comfort &amp; Controls: Thermal Comfort Modeling</t>
  </si>
  <si>
    <t>PW-R1</t>
  </si>
  <si>
    <t>PW-R2</t>
  </si>
  <si>
    <t>Water Monitoring &amp; Leak Detection</t>
  </si>
  <si>
    <t>Stormwater Management</t>
  </si>
  <si>
    <t>RE-R1</t>
  </si>
  <si>
    <t>RE-R2</t>
  </si>
  <si>
    <t>RE-R3</t>
  </si>
  <si>
    <t>Global Warming Impacts of Refrigerants &amp; Fire Suppression Systems</t>
  </si>
  <si>
    <t>SM-R1</t>
  </si>
  <si>
    <t>SM-R2</t>
  </si>
  <si>
    <t>SM-R3</t>
  </si>
  <si>
    <t>Reused or Certified Timber</t>
  </si>
  <si>
    <t>Yes</t>
  </si>
  <si>
    <t>Maybe</t>
  </si>
  <si>
    <t>No</t>
  </si>
  <si>
    <t>Required credits only</t>
  </si>
  <si>
    <t>IDP-6</t>
  </si>
  <si>
    <t>Construction Environmental Management</t>
  </si>
  <si>
    <t>Construction</t>
  </si>
  <si>
    <t>Design 
Credit Points</t>
  </si>
  <si>
    <t>Are all required Design credits achieved?</t>
  </si>
  <si>
    <t>Are all required Construction credits achieved?</t>
  </si>
  <si>
    <t>Design Pearl Rating</t>
  </si>
  <si>
    <t>Construction Pearl Rating</t>
  </si>
  <si>
    <t>Construction 
Credit Points</t>
  </si>
  <si>
    <t xml:space="preserve">Total </t>
  </si>
  <si>
    <t>Date</t>
  </si>
  <si>
    <t>Project Name</t>
  </si>
  <si>
    <t xml:space="preserve">Report a Template Bug : </t>
  </si>
  <si>
    <t>PRS_scorecard@upc.gov.ae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</si>
</sst>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h:mm:ss\ AM/PM"/>
    <numFmt numFmtId="177" formatCode="[$-409]dddd\,\ mmmm\ dd\,\ yyyy"/>
    <numFmt numFmtId="178" formatCode="0.0%"/>
    <numFmt numFmtId="179" formatCode="0.0000000000000000%"/>
    <numFmt numFmtId="180" formatCode="0.000000000000000%"/>
    <numFmt numFmtId="181" formatCode="0.00000000000000%"/>
    <numFmt numFmtId="182" formatCode="0.0000000000000%"/>
    <numFmt numFmtId="183" formatCode="0.000000000000%"/>
    <numFmt numFmtId="184" formatCode="0.00000000000%"/>
    <numFmt numFmtId="185" formatCode="0.0000000000%"/>
    <numFmt numFmtId="186" formatCode="0.000000000%"/>
    <numFmt numFmtId="187" formatCode="0.00000000%"/>
    <numFmt numFmtId="188" formatCode="0.0000000%"/>
    <numFmt numFmtId="189" formatCode="0.000000%"/>
    <numFmt numFmtId="190" formatCode="0.00000%"/>
    <numFmt numFmtId="191" formatCode="0.0000%"/>
    <numFmt numFmtId="192" formatCode="0.000%"/>
    <numFmt numFmtId="193" formatCode="0.00000"/>
    <numFmt numFmtId="194" formatCode="0.0000"/>
    <numFmt numFmtId="195" formatCode="0.000"/>
    <numFmt numFmtId="196" formatCode="0.0"/>
    <numFmt numFmtId="197" formatCode="0.000000"/>
    <numFmt numFmtId="198" formatCode="[$-809]dd\ mmmm\ yyyy"/>
  </numFmts>
  <fonts count="58">
    <font>
      <sz val="10"/>
      <name val="Arial"/>
      <family val="0"/>
    </font>
    <font>
      <sz val="8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b/>
      <sz val="20"/>
      <color indexed="48"/>
      <name val="Trebuchet MS"/>
      <family val="2"/>
    </font>
    <font>
      <b/>
      <sz val="14"/>
      <name val="Trebuchet MS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0"/>
      <name val="Times New Roman"/>
      <family val="1"/>
    </font>
    <font>
      <b/>
      <sz val="20"/>
      <color indexed="24"/>
      <name val="Trebuchet MS"/>
      <family val="2"/>
    </font>
    <font>
      <b/>
      <sz val="14"/>
      <color indexed="24"/>
      <name val="Trebuchet MS"/>
      <family val="2"/>
    </font>
    <font>
      <b/>
      <sz val="18"/>
      <color indexed="24"/>
      <name val="Trebuchet MS"/>
      <family val="2"/>
    </font>
    <font>
      <b/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9"/>
      <name val="Calibri"/>
      <family val="2"/>
    </font>
    <font>
      <sz val="8"/>
      <name val="Trebuchet MS"/>
      <family val="2"/>
    </font>
    <font>
      <sz val="11"/>
      <name val="Trebuchet MS"/>
      <family val="2"/>
    </font>
    <font>
      <i/>
      <sz val="9"/>
      <name val="Trebuchet MS"/>
      <family val="2"/>
    </font>
    <font>
      <i/>
      <sz val="9"/>
      <color indexed="10"/>
      <name val="Trebuchet MS"/>
      <family val="2"/>
    </font>
    <font>
      <b/>
      <sz val="11"/>
      <name val="Trebuchet MS"/>
      <family val="2"/>
    </font>
    <font>
      <sz val="8"/>
      <color indexed="10"/>
      <name val="Trebuchet MS"/>
      <family val="2"/>
    </font>
    <font>
      <b/>
      <sz val="8"/>
      <color indexed="10"/>
      <name val="Trebuchet MS"/>
      <family val="2"/>
    </font>
    <font>
      <b/>
      <sz val="8"/>
      <color indexed="48"/>
      <name val="Trebuchet MS"/>
      <family val="2"/>
    </font>
    <font>
      <b/>
      <sz val="11"/>
      <color indexed="24"/>
      <name val="Calibri"/>
      <family val="2"/>
    </font>
    <font>
      <sz val="14"/>
      <color indexed="24"/>
      <name val="Arial"/>
      <family val="0"/>
    </font>
    <font>
      <b/>
      <sz val="14"/>
      <color indexed="24"/>
      <name val="Calibri"/>
      <family val="2"/>
    </font>
    <font>
      <b/>
      <sz val="10"/>
      <name val="Arial"/>
      <family val="0"/>
    </font>
    <font>
      <sz val="8"/>
      <color indexed="8"/>
      <name val="Arial"/>
      <family val="2"/>
    </font>
    <font>
      <sz val="8"/>
      <color indexed="8"/>
      <name val="Trebuchet MS"/>
      <family val="2"/>
    </font>
    <font>
      <b/>
      <sz val="9.75"/>
      <color indexed="8"/>
      <name val="Trebuchet MS"/>
      <family val="2"/>
    </font>
    <font>
      <b/>
      <sz val="10"/>
      <color indexed="9"/>
      <name val="Trebuchet MS"/>
      <family val="2"/>
    </font>
    <font>
      <sz val="10"/>
      <color indexed="9"/>
      <name val="Trebuchet MS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6"/>
      <color indexed="32"/>
      <name val="Trebuchet MS"/>
      <family val="2"/>
    </font>
    <font>
      <b/>
      <sz val="16"/>
      <color indexed="33"/>
      <name val="Trebuchet MS"/>
      <family val="2"/>
    </font>
    <font>
      <sz val="11"/>
      <color indexed="9"/>
      <name val="Trebuchet MS"/>
      <family val="2"/>
    </font>
    <font>
      <sz val="10"/>
      <color indexed="10"/>
      <name val="Trebuchet MS"/>
      <family val="2"/>
    </font>
    <font>
      <u val="single"/>
      <sz val="10"/>
      <color indexed="12"/>
      <name val="Trebuchet MS"/>
      <family val="2"/>
    </font>
    <font>
      <b/>
      <sz val="10"/>
      <color indexed="24"/>
      <name val="Trebuchet MS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33"/>
      </left>
      <right style="medium">
        <color indexed="33"/>
      </right>
      <top style="medium">
        <color indexed="33"/>
      </top>
      <bottom>
        <color indexed="63"/>
      </bottom>
    </border>
    <border>
      <left style="medium">
        <color indexed="33"/>
      </left>
      <right style="medium">
        <color indexed="33"/>
      </right>
      <top>
        <color indexed="63"/>
      </top>
      <bottom style="medium">
        <color indexed="33"/>
      </bottom>
    </border>
    <border>
      <left style="medium">
        <color indexed="32"/>
      </left>
      <right style="medium">
        <color indexed="32"/>
      </right>
      <top style="medium">
        <color indexed="32"/>
      </top>
      <bottom>
        <color indexed="63"/>
      </bottom>
    </border>
    <border>
      <left style="medium">
        <color indexed="32"/>
      </left>
      <right style="medium">
        <color indexed="32"/>
      </right>
      <top>
        <color indexed="63"/>
      </top>
      <bottom style="medium">
        <color indexed="32"/>
      </bottom>
    </border>
  </borders>
  <cellStyleXfs count="6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1" applyNumberFormat="0" applyAlignment="0" applyProtection="0"/>
    <xf numFmtId="0" fontId="17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6" applyNumberFormat="0" applyFill="0" applyAlignment="0" applyProtection="0"/>
    <xf numFmtId="0" fontId="25" fillId="8" borderId="0" applyNumberFormat="0" applyBorder="0" applyAlignment="0" applyProtection="0"/>
    <xf numFmtId="0" fontId="13" fillId="0" borderId="0">
      <alignment/>
      <protection/>
    </xf>
    <xf numFmtId="0" fontId="13" fillId="4" borderId="7" applyNumberFormat="0" applyFont="0" applyAlignment="0" applyProtection="0"/>
    <xf numFmtId="0" fontId="26" fillId="2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87">
    <xf numFmtId="0" fontId="0" fillId="2" borderId="0" xfId="0" applyAlignment="1">
      <alignment/>
    </xf>
    <xf numFmtId="0" fontId="2" fillId="2" borderId="0" xfId="0" applyFont="1" applyAlignment="1">
      <alignment/>
    </xf>
    <xf numFmtId="0" fontId="2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3" fillId="2" borderId="10" xfId="0" applyFont="1" applyBorder="1" applyAlignment="1">
      <alignment vertical="center"/>
    </xf>
    <xf numFmtId="0" fontId="8" fillId="2" borderId="0" xfId="0" applyFont="1" applyAlignment="1">
      <alignment wrapText="1"/>
    </xf>
    <xf numFmtId="0" fontId="2" fillId="2" borderId="0" xfId="0" applyFont="1" applyFill="1" applyBorder="1" applyAlignment="1">
      <alignment vertical="center"/>
    </xf>
    <xf numFmtId="0" fontId="0" fillId="18" borderId="0" xfId="0" applyFill="1" applyAlignment="1">
      <alignment/>
    </xf>
    <xf numFmtId="0" fontId="2" fillId="18" borderId="0" xfId="0" applyFont="1" applyFill="1" applyBorder="1" applyAlignment="1">
      <alignment/>
    </xf>
    <xf numFmtId="0" fontId="2" fillId="2" borderId="0" xfId="0" applyFont="1" applyFill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30" fillId="2" borderId="0" xfId="0" applyFont="1" applyFill="1" applyAlignment="1">
      <alignment/>
    </xf>
    <xf numFmtId="0" fontId="30" fillId="2" borderId="0" xfId="0" applyFont="1" applyFill="1" applyBorder="1" applyAlignment="1">
      <alignment horizontal="left"/>
    </xf>
    <xf numFmtId="0" fontId="30" fillId="2" borderId="0" xfId="0" applyFont="1" applyFill="1" applyBorder="1" applyAlignment="1">
      <alignment wrapText="1"/>
    </xf>
    <xf numFmtId="0" fontId="30" fillId="2" borderId="0" xfId="0" applyFont="1" applyFill="1" applyBorder="1" applyAlignment="1">
      <alignment horizontal="center" wrapText="1"/>
    </xf>
    <xf numFmtId="0" fontId="30" fillId="2" borderId="0" xfId="0" applyFont="1" applyFill="1" applyAlignment="1">
      <alignment horizontal="center"/>
    </xf>
    <xf numFmtId="0" fontId="30" fillId="2" borderId="0" xfId="0" applyFont="1" applyFill="1" applyBorder="1" applyAlignment="1">
      <alignment/>
    </xf>
    <xf numFmtId="0" fontId="30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vertical="top" wrapText="1"/>
    </xf>
    <xf numFmtId="0" fontId="35" fillId="2" borderId="0" xfId="0" applyFont="1" applyFill="1" applyBorder="1" applyAlignment="1">
      <alignment horizontal="center" wrapText="1"/>
    </xf>
    <xf numFmtId="0" fontId="36" fillId="2" borderId="0" xfId="0" applyFont="1" applyFill="1" applyBorder="1" applyAlignment="1">
      <alignment horizontal="center" wrapText="1"/>
    </xf>
    <xf numFmtId="0" fontId="38" fillId="2" borderId="0" xfId="0" applyFont="1" applyFill="1" applyBorder="1" applyAlignment="1">
      <alignment horizontal="center" wrapText="1"/>
    </xf>
    <xf numFmtId="0" fontId="37" fillId="2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left" wrapText="1"/>
    </xf>
    <xf numFmtId="0" fontId="33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1" fillId="2" borderId="0" xfId="0" applyFont="1" applyFill="1" applyAlignment="1">
      <alignment/>
    </xf>
    <xf numFmtId="0" fontId="31" fillId="2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left" vertical="center" wrapText="1"/>
    </xf>
    <xf numFmtId="0" fontId="39" fillId="2" borderId="0" xfId="0" applyFont="1" applyFill="1" applyBorder="1" applyAlignment="1">
      <alignment horizontal="center" vertical="top" wrapText="1"/>
    </xf>
    <xf numFmtId="0" fontId="40" fillId="2" borderId="0" xfId="0" applyFont="1" applyFill="1" applyBorder="1" applyAlignment="1">
      <alignment horizontal="center" vertical="top" wrapText="1"/>
    </xf>
    <xf numFmtId="0" fontId="30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horizontal="center" wrapText="1"/>
    </xf>
    <xf numFmtId="1" fontId="3" fillId="2" borderId="10" xfId="0" applyNumberFormat="1" applyFont="1" applyFill="1" applyBorder="1" applyAlignment="1">
      <alignment horizontal="center" vertical="center"/>
    </xf>
    <xf numFmtId="0" fontId="30" fillId="18" borderId="0" xfId="0" applyFont="1" applyFill="1" applyAlignment="1">
      <alignment/>
    </xf>
    <xf numFmtId="0" fontId="30" fillId="18" borderId="0" xfId="0" applyFont="1" applyFill="1" applyBorder="1" applyAlignment="1">
      <alignment horizontal="left"/>
    </xf>
    <xf numFmtId="0" fontId="30" fillId="18" borderId="0" xfId="0" applyFont="1" applyFill="1" applyBorder="1" applyAlignment="1">
      <alignment wrapText="1"/>
    </xf>
    <xf numFmtId="0" fontId="30" fillId="18" borderId="0" xfId="0" applyFont="1" applyFill="1" applyBorder="1" applyAlignment="1">
      <alignment horizontal="center" wrapText="1"/>
    </xf>
    <xf numFmtId="0" fontId="30" fillId="18" borderId="0" xfId="0" applyFont="1" applyFill="1" applyAlignment="1">
      <alignment horizontal="center"/>
    </xf>
    <xf numFmtId="0" fontId="30" fillId="18" borderId="0" xfId="0" applyFont="1" applyFill="1" applyBorder="1" applyAlignment="1">
      <alignment vertical="top" wrapText="1"/>
    </xf>
    <xf numFmtId="0" fontId="30" fillId="18" borderId="0" xfId="0" applyFont="1" applyFill="1" applyBorder="1" applyAlignment="1">
      <alignment horizontal="left" vertical="center" wrapText="1"/>
    </xf>
    <xf numFmtId="0" fontId="30" fillId="18" borderId="0" xfId="0" applyFont="1" applyFill="1" applyBorder="1" applyAlignment="1">
      <alignment horizontal="center" vertical="center" wrapText="1"/>
    </xf>
    <xf numFmtId="0" fontId="30" fillId="18" borderId="0" xfId="0" applyFont="1" applyFill="1" applyBorder="1" applyAlignment="1">
      <alignment/>
    </xf>
    <xf numFmtId="0" fontId="31" fillId="18" borderId="0" xfId="0" applyFont="1" applyFill="1" applyAlignment="1">
      <alignment/>
    </xf>
    <xf numFmtId="0" fontId="32" fillId="2" borderId="0" xfId="0" applyFont="1" applyFill="1" applyBorder="1" applyAlignment="1">
      <alignment horizontal="left" vertical="center"/>
    </xf>
    <xf numFmtId="0" fontId="37" fillId="2" borderId="10" xfId="0" applyFont="1" applyFill="1" applyBorder="1" applyAlignment="1">
      <alignment horizontal="center" vertical="center" wrapText="1"/>
    </xf>
    <xf numFmtId="1" fontId="37" fillId="2" borderId="10" xfId="0" applyNumberFormat="1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9" fillId="2" borderId="0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left" vertical="center"/>
    </xf>
    <xf numFmtId="0" fontId="43" fillId="2" borderId="10" xfId="0" applyFont="1" applyFill="1" applyBorder="1" applyAlignment="1">
      <alignment horizontal="left" vertical="center"/>
    </xf>
    <xf numFmtId="0" fontId="34" fillId="2" borderId="1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44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0" fillId="2" borderId="13" xfId="0" applyFont="1" applyFill="1" applyBorder="1" applyAlignment="1">
      <alignment horizontal="left" vertical="center"/>
    </xf>
    <xf numFmtId="0" fontId="43" fillId="2" borderId="13" xfId="0" applyFont="1" applyFill="1" applyBorder="1" applyAlignment="1">
      <alignment horizontal="left" vertical="center"/>
    </xf>
    <xf numFmtId="0" fontId="30" fillId="2" borderId="14" xfId="0" applyFont="1" applyFill="1" applyBorder="1" applyAlignment="1">
      <alignment/>
    </xf>
    <xf numFmtId="0" fontId="31" fillId="2" borderId="14" xfId="0" applyFont="1" applyFill="1" applyBorder="1" applyAlignment="1">
      <alignment/>
    </xf>
    <xf numFmtId="0" fontId="37" fillId="2" borderId="14" xfId="0" applyFont="1" applyFill="1" applyBorder="1" applyAlignment="1">
      <alignment horizontal="left" vertical="center" wrapText="1"/>
    </xf>
    <xf numFmtId="0" fontId="30" fillId="18" borderId="0" xfId="0" applyFont="1" applyFill="1" applyAlignment="1">
      <alignment horizontal="left" vertical="center"/>
    </xf>
    <xf numFmtId="0" fontId="42" fillId="2" borderId="13" xfId="0" applyFont="1" applyFill="1" applyBorder="1" applyAlignment="1">
      <alignment horizontal="left" vertical="center"/>
    </xf>
    <xf numFmtId="0" fontId="33" fillId="2" borderId="0" xfId="0" applyFont="1" applyFill="1" applyBorder="1" applyAlignment="1">
      <alignment horizontal="left" vertical="center" wrapText="1"/>
    </xf>
    <xf numFmtId="0" fontId="30" fillId="2" borderId="0" xfId="0" applyFont="1" applyFill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right" vertical="center"/>
    </xf>
    <xf numFmtId="0" fontId="43" fillId="2" borderId="15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43" fillId="2" borderId="1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2" fillId="2" borderId="0" xfId="0" applyFont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0" fontId="2" fillId="5" borderId="10" xfId="0" applyNumberFormat="1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/>
    </xf>
    <xf numFmtId="0" fontId="2" fillId="5" borderId="10" xfId="0" applyNumberFormat="1" applyFont="1" applyFill="1" applyBorder="1" applyAlignment="1">
      <alignment horizontal="left" vertical="center"/>
    </xf>
    <xf numFmtId="1" fontId="2" fillId="5" borderId="10" xfId="0" applyNumberFormat="1" applyFont="1" applyFill="1" applyBorder="1" applyAlignment="1">
      <alignment horizontal="center" vertical="center" wrapText="1"/>
    </xf>
    <xf numFmtId="0" fontId="48" fillId="2" borderId="0" xfId="0" applyFont="1" applyFill="1" applyAlignment="1">
      <alignment/>
    </xf>
    <xf numFmtId="0" fontId="14" fillId="2" borderId="0" xfId="0" applyFont="1" applyFill="1" applyAlignment="1">
      <alignment horizontal="center"/>
    </xf>
    <xf numFmtId="0" fontId="49" fillId="2" borderId="0" xfId="0" applyFont="1" applyFill="1" applyAlignment="1">
      <alignment/>
    </xf>
    <xf numFmtId="0" fontId="48" fillId="2" borderId="0" xfId="0" applyFont="1" applyFill="1" applyBorder="1" applyAlignment="1">
      <alignment horizontal="left" vertical="center"/>
    </xf>
    <xf numFmtId="0" fontId="51" fillId="2" borderId="0" xfId="0" applyFont="1" applyFill="1" applyBorder="1" applyAlignment="1">
      <alignment horizontal="left" vertical="center"/>
    </xf>
    <xf numFmtId="0" fontId="49" fillId="2" borderId="0" xfId="0" applyFont="1" applyFill="1" applyBorder="1" applyAlignment="1">
      <alignment vertical="center"/>
    </xf>
    <xf numFmtId="0" fontId="50" fillId="2" borderId="0" xfId="0" applyFont="1" applyFill="1" applyBorder="1" applyAlignment="1">
      <alignment horizontal="center"/>
    </xf>
    <xf numFmtId="0" fontId="49" fillId="2" borderId="0" xfId="0" applyFont="1" applyFill="1" applyBorder="1" applyAlignment="1">
      <alignment/>
    </xf>
    <xf numFmtId="0" fontId="50" fillId="2" borderId="0" xfId="0" applyFont="1" applyFill="1" applyBorder="1" applyAlignment="1">
      <alignment/>
    </xf>
    <xf numFmtId="0" fontId="14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4" fillId="2" borderId="0" xfId="0" applyFont="1" applyFill="1" applyAlignment="1">
      <alignment horizontal="left" vertical="center"/>
    </xf>
    <xf numFmtId="0" fontId="49" fillId="2" borderId="0" xfId="0" applyFont="1" applyFill="1" applyBorder="1" applyAlignment="1">
      <alignment horizontal="left" vertical="center"/>
    </xf>
    <xf numFmtId="1" fontId="3" fillId="2" borderId="15" xfId="0" applyNumberFormat="1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horizontal="center" vertical="center" wrapText="1"/>
    </xf>
    <xf numFmtId="0" fontId="37" fillId="2" borderId="15" xfId="0" applyFont="1" applyFill="1" applyBorder="1" applyAlignment="1">
      <alignment horizontal="center" vertical="center" wrapText="1"/>
    </xf>
    <xf numFmtId="0" fontId="42" fillId="2" borderId="15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left" vertical="center"/>
    </xf>
    <xf numFmtId="0" fontId="43" fillId="2" borderId="15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vertical="center" wrapText="1"/>
    </xf>
    <xf numFmtId="0" fontId="37" fillId="2" borderId="15" xfId="0" applyFont="1" applyFill="1" applyBorder="1" applyAlignment="1">
      <alignment horizontal="center" vertical="center" wrapText="1"/>
    </xf>
    <xf numFmtId="0" fontId="30" fillId="2" borderId="17" xfId="0" applyFont="1" applyFill="1" applyBorder="1" applyAlignment="1">
      <alignment horizontal="center" vertical="center" wrapText="1"/>
    </xf>
    <xf numFmtId="0" fontId="31" fillId="2" borderId="17" xfId="0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2" fillId="18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12" fillId="2" borderId="10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horizontal="center" vertical="center" wrapText="1"/>
    </xf>
    <xf numFmtId="49" fontId="0" fillId="2" borderId="0" xfId="0" applyNumberFormat="1" applyFont="1" applyFill="1" applyAlignment="1">
      <alignment/>
    </xf>
    <xf numFmtId="0" fontId="3" fillId="2" borderId="0" xfId="0" applyFont="1" applyFill="1" applyBorder="1" applyAlignment="1">
      <alignment vertical="center"/>
    </xf>
    <xf numFmtId="1" fontId="2" fillId="2" borderId="0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1" fontId="2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54" fillId="2" borderId="0" xfId="0" applyFont="1" applyFill="1" applyAlignment="1">
      <alignment horizontal="center"/>
    </xf>
    <xf numFmtId="0" fontId="2" fillId="2" borderId="10" xfId="0" applyFont="1" applyBorder="1" applyAlignment="1" applyProtection="1">
      <alignment horizontal="center" vertical="center"/>
      <protection hidden="1"/>
    </xf>
    <xf numFmtId="1" fontId="5" fillId="2" borderId="10" xfId="0" applyNumberFormat="1" applyFont="1" applyFill="1" applyBorder="1" applyAlignment="1" applyProtection="1">
      <alignment horizontal="center" vertical="center"/>
      <protection hidden="1"/>
    </xf>
    <xf numFmtId="1" fontId="2" fillId="2" borderId="10" xfId="0" applyNumberFormat="1" applyFont="1" applyBorder="1" applyAlignment="1" applyProtection="1">
      <alignment horizontal="center" vertical="center"/>
      <protection hidden="1"/>
    </xf>
    <xf numFmtId="49" fontId="2" fillId="2" borderId="10" xfId="0" applyNumberFormat="1" applyFont="1" applyFill="1" applyBorder="1" applyAlignment="1" applyProtection="1">
      <alignment horizontal="left" vertical="center" wrapText="1"/>
      <protection hidden="1"/>
    </xf>
    <xf numFmtId="0" fontId="55" fillId="2" borderId="0" xfId="0" applyFont="1" applyFill="1" applyAlignment="1">
      <alignment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1" fontId="3" fillId="2" borderId="10" xfId="0" applyNumberFormat="1" applyFont="1" applyFill="1" applyBorder="1" applyAlignment="1" applyProtection="1">
      <alignment horizontal="center" vertical="center" wrapText="1"/>
      <protection hidden="1"/>
    </xf>
    <xf numFmtId="1" fontId="3" fillId="2" borderId="10" xfId="0" applyNumberFormat="1" applyFont="1" applyFill="1" applyBorder="1" applyAlignment="1" applyProtection="1">
      <alignment horizontal="center" vertical="center"/>
      <protection hidden="1"/>
    </xf>
    <xf numFmtId="1" fontId="3" fillId="2" borderId="13" xfId="0" applyNumberFormat="1" applyFont="1" applyFill="1" applyBorder="1" applyAlignment="1" applyProtection="1">
      <alignment horizontal="center" vertical="center"/>
      <protection hidden="1"/>
    </xf>
    <xf numFmtId="14" fontId="2" fillId="5" borderId="10" xfId="0" applyNumberFormat="1" applyFont="1" applyFill="1" applyBorder="1" applyAlignment="1">
      <alignment horizontal="left" vertical="center"/>
    </xf>
    <xf numFmtId="0" fontId="34" fillId="5" borderId="10" xfId="0" applyFont="1" applyFill="1" applyBorder="1" applyAlignment="1" applyProtection="1">
      <alignment horizontal="center" vertical="center" wrapText="1"/>
      <protection locked="0"/>
    </xf>
    <xf numFmtId="0" fontId="2" fillId="5" borderId="10" xfId="0" applyFont="1" applyFill="1" applyBorder="1" applyAlignment="1" applyProtection="1">
      <alignment horizontal="center" vertical="center" wrapText="1"/>
      <protection locked="0"/>
    </xf>
    <xf numFmtId="0" fontId="2" fillId="5" borderId="10" xfId="0" applyFont="1" applyFill="1" applyBorder="1" applyAlignment="1" applyProtection="1">
      <alignment horizontal="center" wrapText="1"/>
      <protection locked="0"/>
    </xf>
    <xf numFmtId="0" fontId="2" fillId="5" borderId="11" xfId="0" applyFont="1" applyFill="1" applyBorder="1" applyAlignment="1" applyProtection="1">
      <alignment horizontal="center" vertical="center" wrapText="1"/>
      <protection locked="0"/>
    </xf>
    <xf numFmtId="0" fontId="2" fillId="5" borderId="12" xfId="0" applyFont="1" applyFill="1" applyBorder="1" applyAlignment="1" applyProtection="1">
      <alignment horizontal="center" vertical="center" wrapText="1"/>
      <protection locked="0"/>
    </xf>
    <xf numFmtId="0" fontId="42" fillId="2" borderId="15" xfId="0" applyFont="1" applyFill="1" applyBorder="1" applyAlignment="1">
      <alignment horizontal="left" vertical="center"/>
    </xf>
    <xf numFmtId="14" fontId="2" fillId="2" borderId="10" xfId="0" applyNumberFormat="1" applyFont="1" applyFill="1" applyBorder="1" applyAlignment="1" applyProtection="1">
      <alignment horizontal="left" vertical="center" wrapText="1"/>
      <protection hidden="1"/>
    </xf>
    <xf numFmtId="0" fontId="12" fillId="2" borderId="14" xfId="0" applyFont="1" applyFill="1" applyBorder="1" applyAlignment="1">
      <alignment horizontal="left" vertical="center"/>
    </xf>
    <xf numFmtId="0" fontId="57" fillId="2" borderId="0" xfId="0" applyFont="1" applyFill="1" applyBorder="1" applyAlignment="1">
      <alignment horizontal="center" vertical="center" wrapText="1"/>
    </xf>
    <xf numFmtId="0" fontId="56" fillId="2" borderId="0" xfId="53" applyFont="1" applyFill="1" applyBorder="1" applyAlignment="1">
      <alignment horizontal="center" vertical="center" wrapText="1"/>
    </xf>
    <xf numFmtId="0" fontId="34" fillId="5" borderId="14" xfId="0" applyFont="1" applyFill="1" applyBorder="1" applyAlignment="1">
      <alignment horizontal="center" vertical="center" wrapText="1"/>
    </xf>
    <xf numFmtId="0" fontId="34" fillId="5" borderId="15" xfId="0" applyFont="1" applyFill="1" applyBorder="1" applyAlignment="1">
      <alignment horizontal="center" vertical="center" wrapText="1"/>
    </xf>
    <xf numFmtId="0" fontId="34" fillId="5" borderId="13" xfId="0" applyFont="1" applyFill="1" applyBorder="1" applyAlignment="1">
      <alignment horizontal="center" vertical="center" wrapText="1"/>
    </xf>
    <xf numFmtId="49" fontId="34" fillId="5" borderId="14" xfId="0" applyNumberFormat="1" applyFont="1" applyFill="1" applyBorder="1" applyAlignment="1" applyProtection="1">
      <alignment horizontal="center" vertical="center" wrapText="1"/>
      <protection locked="0"/>
    </xf>
    <xf numFmtId="49" fontId="34" fillId="5" borderId="15" xfId="0" applyNumberFormat="1" applyFont="1" applyFill="1" applyBorder="1" applyAlignment="1" applyProtection="1">
      <alignment horizontal="center" vertical="center" wrapText="1"/>
      <protection locked="0"/>
    </xf>
    <xf numFmtId="49" fontId="34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3" xfId="0" applyFont="1" applyFill="1" applyBorder="1" applyAlignment="1">
      <alignment horizontal="left" vertical="center"/>
    </xf>
    <xf numFmtId="0" fontId="43" fillId="2" borderId="14" xfId="0" applyFont="1" applyFill="1" applyBorder="1" applyAlignment="1">
      <alignment horizontal="left" vertical="center"/>
    </xf>
    <xf numFmtId="0" fontId="43" fillId="2" borderId="15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/>
    </xf>
    <xf numFmtId="0" fontId="2" fillId="2" borderId="10" xfId="0" applyFont="1" applyBorder="1" applyAlignment="1">
      <alignment vertical="center"/>
    </xf>
    <xf numFmtId="0" fontId="3" fillId="2" borderId="14" xfId="0" applyFont="1" applyFill="1" applyBorder="1" applyAlignment="1">
      <alignment horizontal="right" vertical="center"/>
    </xf>
    <xf numFmtId="0" fontId="2" fillId="2" borderId="13" xfId="0" applyFont="1" applyBorder="1" applyAlignment="1">
      <alignment vertical="center"/>
    </xf>
    <xf numFmtId="0" fontId="10" fillId="2" borderId="14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53" fillId="2" borderId="18" xfId="0" applyFont="1" applyBorder="1" applyAlignment="1" applyProtection="1">
      <alignment horizontal="center" vertical="center"/>
      <protection hidden="1"/>
    </xf>
    <xf numFmtId="0" fontId="53" fillId="2" borderId="19" xfId="0" applyFont="1" applyBorder="1" applyAlignment="1" applyProtection="1">
      <alignment horizontal="center" vertical="center"/>
      <protection hidden="1"/>
    </xf>
    <xf numFmtId="0" fontId="52" fillId="2" borderId="20" xfId="0" applyFont="1" applyBorder="1" applyAlignment="1" applyProtection="1">
      <alignment horizontal="center" vertical="center"/>
      <protection hidden="1"/>
    </xf>
    <xf numFmtId="0" fontId="52" fillId="2" borderId="21" xfId="0" applyFont="1" applyBorder="1" applyAlignment="1" applyProtection="1">
      <alignment horizontal="center" vertical="center"/>
      <protection hidden="1"/>
    </xf>
    <xf numFmtId="0" fontId="53" fillId="2" borderId="18" xfId="0" applyFont="1" applyFill="1" applyBorder="1" applyAlignment="1">
      <alignment horizontal="center" vertical="center" wrapText="1"/>
    </xf>
    <xf numFmtId="0" fontId="53" fillId="2" borderId="19" xfId="0" applyFont="1" applyFill="1" applyBorder="1" applyAlignment="1">
      <alignment horizontal="center" vertical="center" wrapText="1"/>
    </xf>
    <xf numFmtId="0" fontId="52" fillId="2" borderId="20" xfId="0" applyFont="1" applyFill="1" applyBorder="1" applyAlignment="1">
      <alignment horizontal="center" vertical="center" wrapText="1"/>
    </xf>
    <xf numFmtId="0" fontId="52" fillId="2" borderId="21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rgb="FF808080"/>
      </font>
      <fill>
        <patternFill>
          <bgColor rgb="FFC0C0C0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ont>
        <color rgb="FFC0C0C0"/>
      </font>
      <border/>
    </dxf>
    <dxf>
      <font>
        <color rgb="FFC0C0C0"/>
      </font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ont>
        <color rgb="FFC0C0C0"/>
      </font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28EC9"/>
      <rgbColor rgb="00ACC3E2"/>
      <rgbColor rgb="00BBCEE7"/>
      <rgbColor rgb="00D1DEEF"/>
      <rgbColor rgb="00660066"/>
      <rgbColor rgb="00FF8080"/>
      <rgbColor rgb="000066CC"/>
      <rgbColor rgb="00CCCCFF"/>
      <rgbColor rgb="005C8A00"/>
      <rgbColor rgb="00561239"/>
      <rgbColor rgb="007B7F42"/>
      <rgbColor rgb="008B1F1C"/>
      <rgbColor rgb="00339933"/>
      <rgbColor rgb="007BA742"/>
      <rgbColor rgb="00336600"/>
      <rgbColor rgb="00DEFF81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"/>
          <c:y val="0.04775"/>
          <c:w val="0.5855"/>
          <c:h val="0.85775"/>
        </c:manualLayout>
      </c:layout>
      <c:radarChart>
        <c:radarStyle val="filled"/>
        <c:varyColors val="0"/>
        <c:ser>
          <c:idx val="0"/>
          <c:order val="0"/>
          <c:tx>
            <c:v>Points Available</c:v>
          </c:tx>
          <c:spPr>
            <a:gradFill rotWithShape="1">
              <a:gsLst>
                <a:gs pos="0">
                  <a:srgbClr val="628EC9"/>
                </a:gs>
                <a:gs pos="100000">
                  <a:srgbClr val="2D415C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gradFill rotWithShape="1">
                <a:gsLst>
                  <a:gs pos="0">
                    <a:srgbClr val="628EC9"/>
                  </a:gs>
                  <a:gs pos="100000">
                    <a:srgbClr val="2D415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"/>
            <c:spPr>
              <a:gradFill rotWithShape="1">
                <a:gsLst>
                  <a:gs pos="0">
                    <a:srgbClr val="628EC9"/>
                  </a:gs>
                  <a:gs pos="100000">
                    <a:srgbClr val="2D415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"/>
            <c:spPr>
              <a:gradFill rotWithShape="1">
                <a:gsLst>
                  <a:gs pos="0">
                    <a:srgbClr val="628EC9"/>
                  </a:gs>
                  <a:gs pos="100000">
                    <a:srgbClr val="2D415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"/>
            <c:spPr>
              <a:gradFill rotWithShape="1">
                <a:gsLst>
                  <a:gs pos="0">
                    <a:srgbClr val="628EC9"/>
                  </a:gs>
                  <a:gs pos="100000">
                    <a:srgbClr val="2D415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4"/>
            <c:spPr>
              <a:gradFill rotWithShape="1">
                <a:gsLst>
                  <a:gs pos="0">
                    <a:srgbClr val="628EC9"/>
                  </a:gs>
                  <a:gs pos="100000">
                    <a:srgbClr val="2D415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5"/>
            <c:spPr>
              <a:gradFill rotWithShape="1">
                <a:gsLst>
                  <a:gs pos="0">
                    <a:srgbClr val="628EC9"/>
                  </a:gs>
                  <a:gs pos="100000">
                    <a:srgbClr val="2D415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strRef>
              <c:f>(Summary!$D$45:$D$49,Summary!$D$43:$D$44)</c:f>
              <c:strCache/>
            </c:strRef>
          </c:cat>
          <c:val>
            <c:numRef>
              <c:f>(Summary!$J$7:$J$11,Summary!$J$5:$J$6)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Design Points</c:v>
          </c:tx>
          <c:spPr>
            <a:gradFill rotWithShape="1">
              <a:gsLst>
                <a:gs pos="0">
                  <a:srgbClr val="5C8A00"/>
                </a:gs>
                <a:gs pos="100000">
                  <a:srgbClr val="2A3F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(Summary!$D$45:$D$49,Summary!$D$43:$D$44)</c:f>
              <c:strCache/>
            </c:strRef>
          </c:cat>
          <c:val>
            <c:numRef>
              <c:f>(Summary!$K$7:$K$11,Summary!$K$5:$K$6)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v>Construction Points</c:v>
          </c:tx>
          <c:spPr>
            <a:gradFill rotWithShape="1">
              <a:gsLst>
                <a:gs pos="0">
                  <a:srgbClr val="561239"/>
                </a:gs>
                <a:gs pos="100000">
                  <a:srgbClr val="27081A"/>
                </a:gs>
              </a:gsLst>
              <a:path path="rect">
                <a:fillToRect l="50000" t="50000" r="50000" b="50000"/>
              </a:path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(Summary!$L$7:$L$11,Summary!$L$5:$L$6)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3467375"/>
        <c:axId val="54097512"/>
      </c:radarChart>
      <c:catAx>
        <c:axId val="1346737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097512"/>
        <c:crosses val="autoZero"/>
        <c:auto val="0"/>
        <c:lblOffset val="100"/>
        <c:tickLblSkip val="1"/>
        <c:noMultiLvlLbl val="0"/>
      </c:catAx>
      <c:valAx>
        <c:axId val="54097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6737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575"/>
          <c:y val="0.94175"/>
          <c:w val="0.842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34"/>
          <c:w val="0.9415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tx>
            <c:v>Points Available</c:v>
          </c:tx>
          <c:spPr>
            <a:gradFill rotWithShape="1">
              <a:gsLst>
                <a:gs pos="0">
                  <a:srgbClr val="628EC9"/>
                </a:gs>
                <a:gs pos="100000">
                  <a:srgbClr val="2D415C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628EC9"/>
                  </a:gs>
                  <a:gs pos="100000">
                    <a:srgbClr val="2D415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628EC9"/>
                  </a:gs>
                  <a:gs pos="100000">
                    <a:srgbClr val="2D415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628EC9"/>
                  </a:gs>
                  <a:gs pos="100000">
                    <a:srgbClr val="2D415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628EC9"/>
                  </a:gs>
                  <a:gs pos="100000">
                    <a:srgbClr val="2D415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628EC9"/>
                  </a:gs>
                  <a:gs pos="100000">
                    <a:srgbClr val="2D415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628EC9"/>
                  </a:gs>
                  <a:gs pos="100000">
                    <a:srgbClr val="2D415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Summary!$D$43:$D$49</c:f>
              <c:strCache/>
            </c:strRef>
          </c:cat>
          <c:val>
            <c:numRef>
              <c:f>Summary!$J$5:$J$11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Design Points</c:v>
          </c:tx>
          <c:spPr>
            <a:gradFill rotWithShape="1">
              <a:gsLst>
                <a:gs pos="0">
                  <a:srgbClr val="5C8A00"/>
                </a:gs>
                <a:gs pos="100000">
                  <a:srgbClr val="2A3F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Summary!$K$5:$K$11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v>Construction Points</c:v>
          </c:tx>
          <c:spPr>
            <a:gradFill rotWithShape="1">
              <a:gsLst>
                <a:gs pos="0">
                  <a:srgbClr val="561239"/>
                </a:gs>
                <a:gs pos="100000">
                  <a:srgbClr val="27081A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Summary!$L$5:$L$11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7115561"/>
        <c:axId val="19822322"/>
      </c:barChart>
      <c:catAx>
        <c:axId val="1711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22322"/>
        <c:crosses val="autoZero"/>
        <c:auto val="1"/>
        <c:lblOffset val="100"/>
        <c:tickLblSkip val="1"/>
        <c:noMultiLvlLbl val="0"/>
      </c:catAx>
      <c:valAx>
        <c:axId val="19822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Credit Points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11556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"/>
          <c:y val="0.884"/>
          <c:w val="0.40525"/>
          <c:h val="0.11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3838575</xdr:colOff>
      <xdr:row>2</xdr:row>
      <xdr:rowOff>104775</xdr:rowOff>
    </xdr:from>
    <xdr:to>
      <xdr:col>13</xdr:col>
      <xdr:colOff>171450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68650" y="342900"/>
          <a:ext cx="1047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21</xdr:row>
      <xdr:rowOff>66675</xdr:rowOff>
    </xdr:from>
    <xdr:to>
      <xdr:col>5</xdr:col>
      <xdr:colOff>142875</xdr:colOff>
      <xdr:row>36</xdr:row>
      <xdr:rowOff>66675</xdr:rowOff>
    </xdr:to>
    <xdr:graphicFrame>
      <xdr:nvGraphicFramePr>
        <xdr:cNvPr id="1" name="Chart 3"/>
        <xdr:cNvGraphicFramePr/>
      </xdr:nvGraphicFramePr>
      <xdr:xfrm>
        <a:off x="447675" y="5286375"/>
        <a:ext cx="48387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76200</xdr:colOff>
      <xdr:row>21</xdr:row>
      <xdr:rowOff>19050</xdr:rowOff>
    </xdr:from>
    <xdr:to>
      <xdr:col>12</xdr:col>
      <xdr:colOff>209550</xdr:colOff>
      <xdr:row>36</xdr:row>
      <xdr:rowOff>152400</xdr:rowOff>
    </xdr:to>
    <xdr:graphicFrame>
      <xdr:nvGraphicFramePr>
        <xdr:cNvPr id="2" name="Chart 50"/>
        <xdr:cNvGraphicFramePr/>
      </xdr:nvGraphicFramePr>
      <xdr:xfrm>
        <a:off x="5781675" y="5238750"/>
        <a:ext cx="857250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S_scorecard@upc.gov.ae" TargetMode="External" /><Relationship Id="rId2" Type="http://schemas.openxmlformats.org/officeDocument/2006/relationships/hyperlink" Target="mailto:PRS_scorecard@upc.gov.ae?subject=Pearl%20Building%20Scorecard%20Bug%20Repor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126"/>
  <sheetViews>
    <sheetView tabSelected="1" zoomScale="70" zoomScaleNormal="70" zoomScalePageLayoutView="0" workbookViewId="0" topLeftCell="A1">
      <pane ySplit="14" topLeftCell="BM15" activePane="bottomLeft" state="frozen"/>
      <selection pane="topLeft" activeCell="E1" sqref="E1"/>
      <selection pane="bottomLeft" activeCell="F9" sqref="F9"/>
    </sheetView>
  </sheetViews>
  <sheetFormatPr defaultColWidth="9.140625" defaultRowHeight="12.75"/>
  <cols>
    <col min="1" max="1" width="2.28125" style="17" customWidth="1"/>
    <col min="2" max="2" width="1.7109375" style="17" customWidth="1"/>
    <col min="3" max="3" width="5.00390625" style="17" customWidth="1"/>
    <col min="4" max="4" width="25.7109375" style="18" customWidth="1"/>
    <col min="5" max="5" width="60.7109375" style="19" customWidth="1"/>
    <col min="6" max="6" width="20.7109375" style="20" customWidth="1"/>
    <col min="7" max="12" width="10.7109375" style="20" customWidth="1"/>
    <col min="13" max="13" width="70.7109375" style="20" customWidth="1"/>
    <col min="14" max="14" width="3.57421875" style="21" customWidth="1"/>
    <col min="15" max="15" width="1.7109375" style="17" customWidth="1"/>
    <col min="16" max="16384" width="9.140625" style="17" customWidth="1"/>
  </cols>
  <sheetData>
    <row r="1" ht="9.75" customHeight="1"/>
    <row r="2" spans="2:15" ht="9" customHeight="1">
      <c r="B2" s="44"/>
      <c r="C2" s="44"/>
      <c r="D2" s="45"/>
      <c r="E2" s="46"/>
      <c r="F2" s="47"/>
      <c r="G2" s="47"/>
      <c r="H2" s="47"/>
      <c r="I2" s="47"/>
      <c r="J2" s="47"/>
      <c r="K2" s="47"/>
      <c r="L2" s="47"/>
      <c r="M2" s="47"/>
      <c r="N2" s="48"/>
      <c r="O2" s="44"/>
    </row>
    <row r="3" spans="2:23" s="21" customFormat="1" ht="49.5" customHeight="1">
      <c r="B3" s="48"/>
      <c r="D3" s="70" t="s">
        <v>184</v>
      </c>
      <c r="E3" s="66"/>
      <c r="F3" s="66"/>
      <c r="G3" s="66"/>
      <c r="H3" s="66"/>
      <c r="I3" s="66"/>
      <c r="J3" s="66"/>
      <c r="K3" s="66"/>
      <c r="L3" s="66"/>
      <c r="M3" s="66"/>
      <c r="N3" s="24"/>
      <c r="O3" s="48"/>
      <c r="Q3" s="100" t="s">
        <v>7</v>
      </c>
      <c r="R3" s="101"/>
      <c r="S3" s="101"/>
      <c r="T3" s="101"/>
      <c r="U3" s="101"/>
      <c r="V3" s="101"/>
      <c r="W3" s="101"/>
    </row>
    <row r="4" spans="2:23" s="21" customFormat="1" ht="30" customHeight="1">
      <c r="B4" s="48"/>
      <c r="D4" s="154" t="s">
        <v>26</v>
      </c>
      <c r="E4" s="163"/>
      <c r="F4" s="66"/>
      <c r="G4" s="66"/>
      <c r="H4" s="66"/>
      <c r="I4" s="66"/>
      <c r="J4" s="66"/>
      <c r="K4" s="66"/>
      <c r="L4" s="66"/>
      <c r="M4" s="66"/>
      <c r="N4" s="24"/>
      <c r="O4" s="48"/>
      <c r="Q4" s="102" t="s">
        <v>8</v>
      </c>
      <c r="R4" s="136" t="s">
        <v>245</v>
      </c>
      <c r="S4" s="101" t="s">
        <v>246</v>
      </c>
      <c r="T4" s="136" t="s">
        <v>247</v>
      </c>
      <c r="U4" s="101" t="s">
        <v>2</v>
      </c>
      <c r="V4" s="101"/>
      <c r="W4" s="101"/>
    </row>
    <row r="5" spans="2:23" s="21" customFormat="1" ht="19.5" customHeight="1">
      <c r="B5" s="48"/>
      <c r="D5" s="7" t="s">
        <v>260</v>
      </c>
      <c r="E5" s="96"/>
      <c r="F5" s="66"/>
      <c r="G5" s="66"/>
      <c r="H5" s="66"/>
      <c r="I5" s="66"/>
      <c r="J5" s="66"/>
      <c r="K5" s="66"/>
      <c r="L5" s="66"/>
      <c r="M5" s="66"/>
      <c r="N5" s="24"/>
      <c r="O5" s="48"/>
      <c r="Q5" s="102" t="s">
        <v>9</v>
      </c>
      <c r="R5" s="101"/>
      <c r="S5" s="101"/>
      <c r="T5" s="101"/>
      <c r="U5" s="101" t="s">
        <v>251</v>
      </c>
      <c r="V5" s="101"/>
      <c r="W5" s="101"/>
    </row>
    <row r="6" spans="2:23" s="21" customFormat="1" ht="19.5" customHeight="1">
      <c r="B6" s="48"/>
      <c r="D6" s="7" t="s">
        <v>0</v>
      </c>
      <c r="E6" s="98"/>
      <c r="F6" s="66"/>
      <c r="G6" s="66"/>
      <c r="H6" s="66"/>
      <c r="I6" s="66"/>
      <c r="J6" s="66"/>
      <c r="K6" s="66"/>
      <c r="L6" s="66"/>
      <c r="M6" s="66"/>
      <c r="N6" s="24"/>
      <c r="O6" s="48"/>
      <c r="Q6" s="102" t="s">
        <v>10</v>
      </c>
      <c r="R6" s="101"/>
      <c r="S6" s="101"/>
      <c r="T6" s="101"/>
      <c r="U6" s="101"/>
      <c r="V6" s="101"/>
      <c r="W6" s="101"/>
    </row>
    <row r="7" spans="2:23" s="21" customFormat="1" ht="19.5" customHeight="1">
      <c r="B7" s="48"/>
      <c r="D7" s="7" t="s">
        <v>7</v>
      </c>
      <c r="E7" s="98"/>
      <c r="F7" s="66"/>
      <c r="G7" s="66"/>
      <c r="H7" s="66"/>
      <c r="I7" s="66"/>
      <c r="J7" s="66"/>
      <c r="K7" s="66"/>
      <c r="L7" s="66"/>
      <c r="M7" s="66"/>
      <c r="N7" s="24"/>
      <c r="O7" s="48"/>
      <c r="Q7" s="102" t="s">
        <v>177</v>
      </c>
      <c r="R7" s="101"/>
      <c r="S7" s="101"/>
      <c r="T7" s="101"/>
      <c r="U7" s="101"/>
      <c r="V7" s="101"/>
      <c r="W7" s="101"/>
    </row>
    <row r="8" spans="2:23" s="21" customFormat="1" ht="19.5" customHeight="1">
      <c r="B8" s="48"/>
      <c r="D8" s="7" t="s">
        <v>1</v>
      </c>
      <c r="E8" s="98"/>
      <c r="F8" s="66"/>
      <c r="G8" s="66"/>
      <c r="H8" s="66"/>
      <c r="I8" s="66"/>
      <c r="J8" s="66"/>
      <c r="K8" s="66"/>
      <c r="L8" s="66"/>
      <c r="M8" s="66"/>
      <c r="N8" s="24"/>
      <c r="O8" s="48"/>
      <c r="Q8" s="102" t="s">
        <v>11</v>
      </c>
      <c r="R8" s="101"/>
      <c r="S8" s="101"/>
      <c r="T8" s="101"/>
      <c r="U8" s="101"/>
      <c r="V8" s="101"/>
      <c r="W8" s="101"/>
    </row>
    <row r="9" spans="2:23" s="21" customFormat="1" ht="19.5" customHeight="1">
      <c r="B9" s="48"/>
      <c r="D9" s="7" t="s">
        <v>3</v>
      </c>
      <c r="E9" s="96"/>
      <c r="F9" s="66"/>
      <c r="G9" s="66"/>
      <c r="H9" s="66"/>
      <c r="I9" s="66"/>
      <c r="J9" s="66"/>
      <c r="K9" s="66"/>
      <c r="L9" s="66"/>
      <c r="M9" s="66"/>
      <c r="N9" s="24"/>
      <c r="O9" s="48"/>
      <c r="Q9" s="102" t="s">
        <v>187</v>
      </c>
      <c r="R9" s="101"/>
      <c r="S9" s="101"/>
      <c r="T9" s="101"/>
      <c r="U9" s="101"/>
      <c r="V9" s="101"/>
      <c r="W9" s="101"/>
    </row>
    <row r="10" spans="2:27" s="21" customFormat="1" ht="19.5" customHeight="1">
      <c r="B10" s="48"/>
      <c r="D10" s="7" t="s">
        <v>4</v>
      </c>
      <c r="E10" s="98"/>
      <c r="F10" s="66"/>
      <c r="G10" s="66"/>
      <c r="H10" s="66"/>
      <c r="I10" s="66"/>
      <c r="J10" s="66"/>
      <c r="K10" s="66"/>
      <c r="L10" s="66"/>
      <c r="M10" s="66"/>
      <c r="N10" s="24"/>
      <c r="O10" s="48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</row>
    <row r="11" spans="2:27" s="21" customFormat="1" ht="19.5" customHeight="1">
      <c r="B11" s="48"/>
      <c r="D11" s="7" t="s">
        <v>259</v>
      </c>
      <c r="E11" s="146"/>
      <c r="F11" s="66"/>
      <c r="G11" s="155" t="s">
        <v>261</v>
      </c>
      <c r="H11" s="155"/>
      <c r="I11" s="155"/>
      <c r="J11" s="156" t="s">
        <v>262</v>
      </c>
      <c r="K11" s="156"/>
      <c r="L11" s="156"/>
      <c r="M11" s="66"/>
      <c r="N11" s="24"/>
      <c r="O11" s="48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</row>
    <row r="12" spans="2:27" s="21" customFormat="1" ht="51" customHeight="1">
      <c r="B12" s="48"/>
      <c r="D12" s="97" t="s">
        <v>210</v>
      </c>
      <c r="E12" s="67"/>
      <c r="F12" s="67"/>
      <c r="G12" s="119"/>
      <c r="H12" s="119"/>
      <c r="I12" s="119"/>
      <c r="J12" s="119"/>
      <c r="K12" s="119"/>
      <c r="L12" s="119"/>
      <c r="M12" s="67"/>
      <c r="N12" s="24"/>
      <c r="O12" s="48"/>
      <c r="Q12" s="100" t="s">
        <v>253</v>
      </c>
      <c r="R12" s="101"/>
      <c r="S12" s="101"/>
      <c r="T12" s="101"/>
      <c r="U12" s="101"/>
      <c r="V12" s="100" t="s">
        <v>254</v>
      </c>
      <c r="W12" s="101"/>
      <c r="X12" s="101"/>
      <c r="Y12" s="101"/>
      <c r="Z12" s="101"/>
      <c r="AA12" s="101"/>
    </row>
    <row r="13" spans="2:27" s="21" customFormat="1" ht="22.5" customHeight="1">
      <c r="B13" s="48"/>
      <c r="D13" s="170" t="s">
        <v>27</v>
      </c>
      <c r="E13" s="170" t="s">
        <v>28</v>
      </c>
      <c r="F13" s="170" t="s">
        <v>180</v>
      </c>
      <c r="G13" s="166" t="s">
        <v>2</v>
      </c>
      <c r="H13" s="169"/>
      <c r="I13" s="168"/>
      <c r="J13" s="166" t="s">
        <v>251</v>
      </c>
      <c r="K13" s="167"/>
      <c r="L13" s="168"/>
      <c r="M13" s="170" t="s">
        <v>208</v>
      </c>
      <c r="N13" s="24"/>
      <c r="O13" s="48"/>
      <c r="Q13" s="101" t="str">
        <f>IF(AND(G16="Yes",G17="Yes",G18="Yes",G28="Yes",G29="Yes",G30="Yes",G38="Yes",G39="Yes",G40="Yes",G54="Yes",G55="Yes",G56="Yes",G76="Yes",G77="Yes",G87="Yes",G88="Yes",G89="Yes",G100="Yes",G101="Yes",G102="Yes"),"Yes","N")</f>
        <v>N</v>
      </c>
      <c r="R13" s="101"/>
      <c r="S13" s="101"/>
      <c r="T13" s="101"/>
      <c r="U13" s="101"/>
      <c r="V13" s="101" t="str">
        <f>IF(AND(J16="Yes",J17="Yes",J18="Yes",J28="Yes",J29="Yes",J30="Yes",J38="Yes",J39="Yes",J40="Yes",J54="Yes",J55="Yes",J56="Yes",J76="Yes",J77="Yes",J87="Yes",J88="Yes",J89="Yes",J100="Yes",J101="Yes",J102="Yes"),"Yes","N")</f>
        <v>N</v>
      </c>
      <c r="W13" s="101"/>
      <c r="X13" s="101"/>
      <c r="Y13" s="101"/>
      <c r="Z13" s="101"/>
      <c r="AA13" s="101"/>
    </row>
    <row r="14" spans="2:22" ht="27.75" customHeight="1">
      <c r="B14" s="44"/>
      <c r="C14" s="22"/>
      <c r="D14" s="170"/>
      <c r="E14" s="170"/>
      <c r="F14" s="170"/>
      <c r="G14" s="134" t="s">
        <v>245</v>
      </c>
      <c r="H14" s="133" t="s">
        <v>246</v>
      </c>
      <c r="I14" s="133" t="s">
        <v>247</v>
      </c>
      <c r="J14" s="133" t="s">
        <v>245</v>
      </c>
      <c r="K14" s="133" t="s">
        <v>246</v>
      </c>
      <c r="L14" s="133" t="s">
        <v>247</v>
      </c>
      <c r="M14" s="170"/>
      <c r="O14" s="49"/>
      <c r="Q14" s="129"/>
      <c r="R14" s="69"/>
      <c r="S14" s="69"/>
      <c r="T14" s="69"/>
      <c r="U14" s="69"/>
      <c r="V14" s="69"/>
    </row>
    <row r="15" spans="2:22" s="86" customFormat="1" ht="24.75" customHeight="1">
      <c r="B15" s="83"/>
      <c r="C15" s="54"/>
      <c r="D15" s="71" t="s">
        <v>19</v>
      </c>
      <c r="E15" s="175" t="s">
        <v>162</v>
      </c>
      <c r="F15" s="176"/>
      <c r="G15" s="152"/>
      <c r="H15" s="152"/>
      <c r="I15" s="152"/>
      <c r="J15" s="116"/>
      <c r="K15" s="116"/>
      <c r="L15" s="116"/>
      <c r="M15" s="84"/>
      <c r="N15" s="85"/>
      <c r="O15" s="50"/>
      <c r="Q15" s="103" t="s">
        <v>45</v>
      </c>
      <c r="R15" s="104" t="s">
        <v>8</v>
      </c>
      <c r="S15" s="104" t="s">
        <v>40</v>
      </c>
      <c r="T15" s="104" t="s">
        <v>10</v>
      </c>
      <c r="U15" s="104" t="s">
        <v>182</v>
      </c>
      <c r="V15" s="104" t="s">
        <v>11</v>
      </c>
    </row>
    <row r="16" spans="2:22" ht="19.5" customHeight="1">
      <c r="B16" s="44"/>
      <c r="D16" s="58" t="s">
        <v>213</v>
      </c>
      <c r="E16" s="58" t="s">
        <v>185</v>
      </c>
      <c r="F16" s="73" t="s">
        <v>216</v>
      </c>
      <c r="G16" s="160"/>
      <c r="H16" s="161"/>
      <c r="I16" s="162"/>
      <c r="J16" s="157"/>
      <c r="K16" s="158"/>
      <c r="L16" s="159"/>
      <c r="M16" s="147"/>
      <c r="N16" s="25"/>
      <c r="O16" s="49"/>
      <c r="Q16" s="105" t="s">
        <v>213</v>
      </c>
      <c r="R16" s="106" t="s">
        <v>43</v>
      </c>
      <c r="S16" s="106" t="s">
        <v>43</v>
      </c>
      <c r="T16" s="106" t="s">
        <v>43</v>
      </c>
      <c r="U16" s="106" t="s">
        <v>43</v>
      </c>
      <c r="V16" s="106" t="s">
        <v>43</v>
      </c>
    </row>
    <row r="17" spans="2:22" ht="19.5" customHeight="1">
      <c r="B17" s="44"/>
      <c r="D17" s="58" t="s">
        <v>214</v>
      </c>
      <c r="E17" s="58" t="s">
        <v>183</v>
      </c>
      <c r="F17" s="73" t="s">
        <v>216</v>
      </c>
      <c r="G17" s="160"/>
      <c r="H17" s="161"/>
      <c r="I17" s="162"/>
      <c r="J17" s="157"/>
      <c r="K17" s="158"/>
      <c r="L17" s="159"/>
      <c r="M17" s="147"/>
      <c r="N17" s="26"/>
      <c r="O17" s="49"/>
      <c r="Q17" s="105" t="s">
        <v>214</v>
      </c>
      <c r="R17" s="106" t="s">
        <v>43</v>
      </c>
      <c r="S17" s="106" t="s">
        <v>43</v>
      </c>
      <c r="T17" s="106" t="s">
        <v>43</v>
      </c>
      <c r="U17" s="106" t="s">
        <v>43</v>
      </c>
      <c r="V17" s="106" t="s">
        <v>43</v>
      </c>
    </row>
    <row r="18" spans="2:22" ht="19.5" customHeight="1">
      <c r="B18" s="44"/>
      <c r="D18" s="58" t="s">
        <v>215</v>
      </c>
      <c r="E18" s="58" t="s">
        <v>30</v>
      </c>
      <c r="F18" s="73" t="s">
        <v>216</v>
      </c>
      <c r="G18" s="160"/>
      <c r="H18" s="161"/>
      <c r="I18" s="162"/>
      <c r="J18" s="157"/>
      <c r="K18" s="158"/>
      <c r="L18" s="159"/>
      <c r="M18" s="147"/>
      <c r="N18" s="25"/>
      <c r="O18" s="49"/>
      <c r="Q18" s="105" t="s">
        <v>215</v>
      </c>
      <c r="R18" s="106" t="s">
        <v>43</v>
      </c>
      <c r="S18" s="106" t="s">
        <v>43</v>
      </c>
      <c r="T18" s="106" t="s">
        <v>43</v>
      </c>
      <c r="U18" s="106" t="s">
        <v>43</v>
      </c>
      <c r="V18" s="106" t="s">
        <v>43</v>
      </c>
    </row>
    <row r="19" spans="2:22" ht="19.5" customHeight="1">
      <c r="B19" s="44"/>
      <c r="D19" s="58" t="s">
        <v>31</v>
      </c>
      <c r="E19" s="58" t="s">
        <v>32</v>
      </c>
      <c r="F19" s="137">
        <f aca="true" t="shared" si="0" ref="F19:F24">IF($E$7="Office",S19,IF($E$7="Retail",T19,IF($E$7="Multi-Residential",U19,IF($E$7="School",V19,R19))))</f>
        <v>4</v>
      </c>
      <c r="G19" s="135"/>
      <c r="H19" s="135"/>
      <c r="I19" s="135"/>
      <c r="J19" s="99"/>
      <c r="K19" s="99"/>
      <c r="L19" s="99"/>
      <c r="M19" s="148"/>
      <c r="N19" s="27"/>
      <c r="O19" s="49"/>
      <c r="Q19" s="107" t="s">
        <v>31</v>
      </c>
      <c r="R19" s="106">
        <v>4</v>
      </c>
      <c r="S19" s="106">
        <v>4</v>
      </c>
      <c r="T19" s="106">
        <v>4</v>
      </c>
      <c r="U19" s="106">
        <v>4</v>
      </c>
      <c r="V19" s="106">
        <v>4</v>
      </c>
    </row>
    <row r="20" spans="2:22" ht="19.5" customHeight="1">
      <c r="B20" s="44"/>
      <c r="D20" s="58" t="s">
        <v>33</v>
      </c>
      <c r="E20" s="58" t="s">
        <v>29</v>
      </c>
      <c r="F20" s="137">
        <f t="shared" si="0"/>
        <v>2</v>
      </c>
      <c r="G20" s="135"/>
      <c r="H20" s="135"/>
      <c r="I20" s="135"/>
      <c r="J20" s="99"/>
      <c r="K20" s="99"/>
      <c r="L20" s="99"/>
      <c r="M20" s="147"/>
      <c r="N20" s="25"/>
      <c r="O20" s="49"/>
      <c r="Q20" s="107" t="s">
        <v>33</v>
      </c>
      <c r="R20" s="106">
        <v>2</v>
      </c>
      <c r="S20" s="106">
        <v>2</v>
      </c>
      <c r="T20" s="106">
        <v>2</v>
      </c>
      <c r="U20" s="106">
        <v>2</v>
      </c>
      <c r="V20" s="106">
        <v>2</v>
      </c>
    </row>
    <row r="21" spans="2:22" ht="19.5" customHeight="1">
      <c r="B21" s="44"/>
      <c r="D21" s="58" t="s">
        <v>34</v>
      </c>
      <c r="E21" s="58" t="s">
        <v>250</v>
      </c>
      <c r="F21" s="137">
        <f t="shared" si="0"/>
        <v>2</v>
      </c>
      <c r="G21" s="135"/>
      <c r="H21" s="135"/>
      <c r="I21" s="135"/>
      <c r="J21" s="99"/>
      <c r="K21" s="99"/>
      <c r="L21" s="99"/>
      <c r="M21" s="147"/>
      <c r="N21" s="25"/>
      <c r="O21" s="49"/>
      <c r="Q21" s="107" t="s">
        <v>34</v>
      </c>
      <c r="R21" s="106">
        <v>2</v>
      </c>
      <c r="S21" s="106">
        <v>2</v>
      </c>
      <c r="T21" s="106">
        <v>2</v>
      </c>
      <c r="U21" s="106">
        <v>2</v>
      </c>
      <c r="V21" s="106">
        <v>2</v>
      </c>
    </row>
    <row r="22" spans="2:22" ht="19.5" customHeight="1">
      <c r="B22" s="44"/>
      <c r="D22" s="58" t="s">
        <v>36</v>
      </c>
      <c r="E22" s="58" t="s">
        <v>35</v>
      </c>
      <c r="F22" s="137">
        <f t="shared" si="0"/>
        <v>1</v>
      </c>
      <c r="G22" s="135"/>
      <c r="H22" s="135"/>
      <c r="I22" s="135"/>
      <c r="J22" s="99"/>
      <c r="K22" s="99"/>
      <c r="L22" s="99"/>
      <c r="M22" s="148"/>
      <c r="N22" s="26"/>
      <c r="O22" s="44"/>
      <c r="Q22" s="107" t="s">
        <v>36</v>
      </c>
      <c r="R22" s="106">
        <v>1</v>
      </c>
      <c r="S22" s="106">
        <v>1</v>
      </c>
      <c r="T22" s="106">
        <v>1</v>
      </c>
      <c r="U22" s="106">
        <v>1</v>
      </c>
      <c r="V22" s="106">
        <v>1</v>
      </c>
    </row>
    <row r="23" spans="2:22" ht="19.5" customHeight="1">
      <c r="B23" s="44"/>
      <c r="D23" s="58" t="s">
        <v>38</v>
      </c>
      <c r="E23" s="58" t="s">
        <v>37</v>
      </c>
      <c r="F23" s="137">
        <f t="shared" si="0"/>
        <v>2</v>
      </c>
      <c r="G23" s="135"/>
      <c r="H23" s="135"/>
      <c r="I23" s="135"/>
      <c r="J23" s="99"/>
      <c r="K23" s="99"/>
      <c r="L23" s="99"/>
      <c r="M23" s="148"/>
      <c r="N23" s="26"/>
      <c r="O23" s="44"/>
      <c r="Q23" s="107" t="s">
        <v>38</v>
      </c>
      <c r="R23" s="106">
        <v>2</v>
      </c>
      <c r="S23" s="106">
        <v>2</v>
      </c>
      <c r="T23" s="106">
        <v>2</v>
      </c>
      <c r="U23" s="106">
        <v>2</v>
      </c>
      <c r="V23" s="106">
        <v>2</v>
      </c>
    </row>
    <row r="24" spans="2:22" ht="19.5" customHeight="1">
      <c r="B24" s="44"/>
      <c r="D24" s="58" t="s">
        <v>249</v>
      </c>
      <c r="E24" s="59" t="s">
        <v>39</v>
      </c>
      <c r="F24" s="137">
        <f t="shared" si="0"/>
        <v>2</v>
      </c>
      <c r="G24" s="135"/>
      <c r="H24" s="135"/>
      <c r="I24" s="135"/>
      <c r="J24" s="99"/>
      <c r="K24" s="99"/>
      <c r="L24" s="99"/>
      <c r="M24" s="148"/>
      <c r="N24" s="26"/>
      <c r="O24" s="44"/>
      <c r="Q24" s="107" t="s">
        <v>249</v>
      </c>
      <c r="R24" s="106">
        <v>2</v>
      </c>
      <c r="S24" s="106">
        <v>2</v>
      </c>
      <c r="T24" s="106">
        <v>2</v>
      </c>
      <c r="U24" s="106">
        <v>2</v>
      </c>
      <c r="V24" s="106">
        <v>2</v>
      </c>
    </row>
    <row r="25" spans="2:22" ht="19.5" customHeight="1">
      <c r="B25" s="44"/>
      <c r="D25" s="80"/>
      <c r="E25" s="88" t="s">
        <v>175</v>
      </c>
      <c r="F25" s="142">
        <f>SUM(F16:F24)</f>
        <v>13</v>
      </c>
      <c r="G25" s="143">
        <f aca="true" t="shared" si="1" ref="G25:L25">SUM(G19:G24)</f>
        <v>0</v>
      </c>
      <c r="H25" s="143">
        <f t="shared" si="1"/>
        <v>0</v>
      </c>
      <c r="I25" s="143">
        <f t="shared" si="1"/>
        <v>0</v>
      </c>
      <c r="J25" s="143">
        <f t="shared" si="1"/>
        <v>0</v>
      </c>
      <c r="K25" s="143">
        <f t="shared" si="1"/>
        <v>0</v>
      </c>
      <c r="L25" s="143">
        <f t="shared" si="1"/>
        <v>0</v>
      </c>
      <c r="M25" s="55"/>
      <c r="N25" s="23"/>
      <c r="O25" s="44"/>
      <c r="Q25" s="108" t="s">
        <v>18</v>
      </c>
      <c r="R25" s="106">
        <f>SUM(R19:R24)</f>
        <v>13</v>
      </c>
      <c r="S25" s="106">
        <f>SUM(S19:S24)</f>
        <v>13</v>
      </c>
      <c r="T25" s="106">
        <f>SUM(T19:T24)</f>
        <v>13</v>
      </c>
      <c r="U25" s="106">
        <f>SUM(U19:U24)</f>
        <v>13</v>
      </c>
      <c r="V25" s="106">
        <f>SUM(V19:V24)</f>
        <v>13</v>
      </c>
    </row>
    <row r="26" spans="2:22" ht="19.5" customHeight="1">
      <c r="B26" s="44"/>
      <c r="D26" s="57"/>
      <c r="E26" s="29"/>
      <c r="F26" s="28"/>
      <c r="G26" s="115"/>
      <c r="H26" s="120"/>
      <c r="I26" s="120"/>
      <c r="J26" s="120"/>
      <c r="K26" s="120"/>
      <c r="L26" s="120"/>
      <c r="M26" s="28"/>
      <c r="N26" s="23"/>
      <c r="O26" s="44"/>
      <c r="Q26" s="109"/>
      <c r="R26" s="109"/>
      <c r="S26" s="109"/>
      <c r="T26" s="109"/>
      <c r="U26" s="109"/>
      <c r="V26" s="109"/>
    </row>
    <row r="27" spans="2:22" s="86" customFormat="1" ht="24.75" customHeight="1">
      <c r="B27" s="83"/>
      <c r="C27" s="54"/>
      <c r="D27" s="71" t="s">
        <v>188</v>
      </c>
      <c r="E27" s="175" t="s">
        <v>209</v>
      </c>
      <c r="F27" s="176"/>
      <c r="G27" s="91"/>
      <c r="H27" s="90"/>
      <c r="I27" s="90"/>
      <c r="J27" s="117"/>
      <c r="K27" s="117"/>
      <c r="L27" s="117"/>
      <c r="M27" s="78"/>
      <c r="N27" s="87"/>
      <c r="O27" s="83"/>
      <c r="Q27" s="103" t="s">
        <v>45</v>
      </c>
      <c r="R27" s="104" t="s">
        <v>8</v>
      </c>
      <c r="S27" s="104" t="s">
        <v>40</v>
      </c>
      <c r="T27" s="104" t="s">
        <v>10</v>
      </c>
      <c r="U27" s="104" t="s">
        <v>182</v>
      </c>
      <c r="V27" s="104" t="s">
        <v>42</v>
      </c>
    </row>
    <row r="28" spans="2:22" s="22" customFormat="1" ht="19.5" customHeight="1">
      <c r="B28" s="52"/>
      <c r="D28" s="58" t="s">
        <v>217</v>
      </c>
      <c r="E28" s="58" t="s">
        <v>196</v>
      </c>
      <c r="F28" s="73" t="s">
        <v>216</v>
      </c>
      <c r="G28" s="160"/>
      <c r="H28" s="161"/>
      <c r="I28" s="162"/>
      <c r="J28" s="157"/>
      <c r="K28" s="158"/>
      <c r="L28" s="159"/>
      <c r="M28" s="147"/>
      <c r="N28" s="30"/>
      <c r="O28" s="52"/>
      <c r="Q28" s="105" t="s">
        <v>189</v>
      </c>
      <c r="R28" s="106" t="s">
        <v>43</v>
      </c>
      <c r="S28" s="106" t="s">
        <v>43</v>
      </c>
      <c r="T28" s="106" t="s">
        <v>43</v>
      </c>
      <c r="U28" s="106" t="s">
        <v>43</v>
      </c>
      <c r="V28" s="106" t="s">
        <v>43</v>
      </c>
    </row>
    <row r="29" spans="2:22" s="22" customFormat="1" ht="19.5" customHeight="1">
      <c r="B29" s="52"/>
      <c r="D29" s="58" t="s">
        <v>218</v>
      </c>
      <c r="E29" s="58" t="s">
        <v>197</v>
      </c>
      <c r="F29" s="73" t="s">
        <v>216</v>
      </c>
      <c r="G29" s="160"/>
      <c r="H29" s="161"/>
      <c r="I29" s="162"/>
      <c r="J29" s="157"/>
      <c r="K29" s="158"/>
      <c r="L29" s="159"/>
      <c r="M29" s="147"/>
      <c r="N29" s="30"/>
      <c r="O29" s="52"/>
      <c r="Q29" s="105" t="s">
        <v>190</v>
      </c>
      <c r="R29" s="106" t="s">
        <v>43</v>
      </c>
      <c r="S29" s="106" t="s">
        <v>43</v>
      </c>
      <c r="T29" s="106" t="s">
        <v>43</v>
      </c>
      <c r="U29" s="106" t="s">
        <v>43</v>
      </c>
      <c r="V29" s="106" t="s">
        <v>43</v>
      </c>
    </row>
    <row r="30" spans="2:22" s="22" customFormat="1" ht="19.5" customHeight="1">
      <c r="B30" s="52"/>
      <c r="D30" s="58" t="s">
        <v>219</v>
      </c>
      <c r="E30" s="58" t="s">
        <v>212</v>
      </c>
      <c r="F30" s="73" t="s">
        <v>216</v>
      </c>
      <c r="G30" s="160"/>
      <c r="H30" s="161"/>
      <c r="I30" s="162"/>
      <c r="J30" s="157"/>
      <c r="K30" s="158"/>
      <c r="L30" s="159"/>
      <c r="M30" s="147"/>
      <c r="N30" s="31"/>
      <c r="O30" s="52"/>
      <c r="Q30" s="105" t="s">
        <v>191</v>
      </c>
      <c r="R30" s="106" t="s">
        <v>43</v>
      </c>
      <c r="S30" s="106" t="s">
        <v>43</v>
      </c>
      <c r="T30" s="106" t="s">
        <v>43</v>
      </c>
      <c r="U30" s="106" t="s">
        <v>43</v>
      </c>
      <c r="V30" s="106" t="s">
        <v>43</v>
      </c>
    </row>
    <row r="31" spans="2:22" ht="19.5" customHeight="1">
      <c r="B31" s="44"/>
      <c r="D31" s="58" t="s">
        <v>192</v>
      </c>
      <c r="E31" s="58" t="s">
        <v>46</v>
      </c>
      <c r="F31" s="137">
        <f>IF($E$7="Office",S31,IF($E$7="Retail",T31,IF($E$7="Multi-Residential",U31,IF($E$7="School",V31,R31))))</f>
        <v>2</v>
      </c>
      <c r="G31" s="135"/>
      <c r="H31" s="135"/>
      <c r="I31" s="135"/>
      <c r="J31" s="99"/>
      <c r="K31" s="99"/>
      <c r="L31" s="99"/>
      <c r="M31" s="148"/>
      <c r="N31" s="27"/>
      <c r="O31" s="44"/>
      <c r="Q31" s="107" t="s">
        <v>192</v>
      </c>
      <c r="R31" s="106">
        <v>2</v>
      </c>
      <c r="S31" s="106">
        <v>2</v>
      </c>
      <c r="T31" s="106">
        <v>2</v>
      </c>
      <c r="U31" s="106">
        <v>2</v>
      </c>
      <c r="V31" s="106">
        <v>2</v>
      </c>
    </row>
    <row r="32" spans="2:22" ht="19.5" customHeight="1">
      <c r="B32" s="44"/>
      <c r="D32" s="58" t="s">
        <v>193</v>
      </c>
      <c r="E32" s="58" t="s">
        <v>178</v>
      </c>
      <c r="F32" s="137">
        <f>IF($E$7="Office",S32,IF($E$7="Retail",T32,IF($E$7="Multi-Residential",U32,IF($E$7="School",V32,R32))))</f>
        <v>2</v>
      </c>
      <c r="G32" s="135"/>
      <c r="H32" s="135"/>
      <c r="I32" s="135"/>
      <c r="J32" s="99"/>
      <c r="K32" s="99"/>
      <c r="L32" s="99"/>
      <c r="M32" s="148"/>
      <c r="N32" s="27"/>
      <c r="O32" s="44"/>
      <c r="Q32" s="107" t="s">
        <v>193</v>
      </c>
      <c r="R32" s="106">
        <v>2</v>
      </c>
      <c r="S32" s="106">
        <v>2</v>
      </c>
      <c r="T32" s="106">
        <v>2</v>
      </c>
      <c r="U32" s="106">
        <v>2</v>
      </c>
      <c r="V32" s="106">
        <v>2</v>
      </c>
    </row>
    <row r="33" spans="2:22" s="22" customFormat="1" ht="19.5" customHeight="1">
      <c r="B33" s="52"/>
      <c r="D33" s="58" t="s">
        <v>194</v>
      </c>
      <c r="E33" s="58" t="s">
        <v>47</v>
      </c>
      <c r="F33" s="137">
        <f>IF($E$7="Office",S33,IF($E$7="Retail",T33,IF($E$7="Multi-Residential",U33,IF($E$7="School",V33,R33))))</f>
        <v>2</v>
      </c>
      <c r="G33" s="135"/>
      <c r="H33" s="135"/>
      <c r="I33" s="135"/>
      <c r="J33" s="99"/>
      <c r="K33" s="99"/>
      <c r="L33" s="99"/>
      <c r="M33" s="148"/>
      <c r="N33" s="30"/>
      <c r="O33" s="52"/>
      <c r="Q33" s="107" t="s">
        <v>194</v>
      </c>
      <c r="R33" s="106">
        <v>2</v>
      </c>
      <c r="S33" s="106">
        <v>2</v>
      </c>
      <c r="T33" s="106">
        <v>2</v>
      </c>
      <c r="U33" s="106">
        <v>2</v>
      </c>
      <c r="V33" s="106">
        <v>2</v>
      </c>
    </row>
    <row r="34" spans="2:22" s="22" customFormat="1" ht="19.5" customHeight="1">
      <c r="B34" s="52"/>
      <c r="D34" s="59" t="s">
        <v>195</v>
      </c>
      <c r="E34" s="59" t="s">
        <v>198</v>
      </c>
      <c r="F34" s="137">
        <f>IF($E$7="Office",S34,IF($E$7="Retail",T34,IF($E$7="Multi-Residential",U34,IF($E$7="School",V34,R34))))</f>
        <v>6</v>
      </c>
      <c r="G34" s="135"/>
      <c r="H34" s="135"/>
      <c r="I34" s="135"/>
      <c r="J34" s="99"/>
      <c r="K34" s="99"/>
      <c r="L34" s="99"/>
      <c r="M34" s="148"/>
      <c r="N34" s="27"/>
      <c r="O34" s="52"/>
      <c r="Q34" s="107" t="s">
        <v>195</v>
      </c>
      <c r="R34" s="106">
        <v>6</v>
      </c>
      <c r="S34" s="106">
        <v>6</v>
      </c>
      <c r="T34" s="106">
        <v>6</v>
      </c>
      <c r="U34" s="106">
        <v>6</v>
      </c>
      <c r="V34" s="106">
        <v>6</v>
      </c>
    </row>
    <row r="35" spans="2:22" s="32" customFormat="1" ht="19.5" customHeight="1">
      <c r="B35" s="53"/>
      <c r="D35" s="81"/>
      <c r="E35" s="88" t="s">
        <v>175</v>
      </c>
      <c r="F35" s="143">
        <f>SUM(F28:F34)</f>
        <v>12</v>
      </c>
      <c r="G35" s="143">
        <f aca="true" t="shared" si="2" ref="G35:L35">SUM(G31:G34)</f>
        <v>0</v>
      </c>
      <c r="H35" s="143">
        <f t="shared" si="2"/>
        <v>0</v>
      </c>
      <c r="I35" s="143">
        <f t="shared" si="2"/>
        <v>0</v>
      </c>
      <c r="J35" s="143">
        <f t="shared" si="2"/>
        <v>0</v>
      </c>
      <c r="K35" s="143">
        <f t="shared" si="2"/>
        <v>0</v>
      </c>
      <c r="L35" s="143">
        <f t="shared" si="2"/>
        <v>0</v>
      </c>
      <c r="M35" s="56"/>
      <c r="N35" s="33"/>
      <c r="O35" s="53"/>
      <c r="Q35" s="108" t="s">
        <v>18</v>
      </c>
      <c r="R35" s="106">
        <f>SUM(R31:R34)</f>
        <v>12</v>
      </c>
      <c r="S35" s="106">
        <f>SUM(S31:S34)</f>
        <v>12</v>
      </c>
      <c r="T35" s="106">
        <f>SUM(T31:T34)</f>
        <v>12</v>
      </c>
      <c r="U35" s="106">
        <f>SUM(U31:U34)</f>
        <v>12</v>
      </c>
      <c r="V35" s="106">
        <f>SUM(V31:V34)</f>
        <v>12</v>
      </c>
    </row>
    <row r="36" spans="2:22" s="32" customFormat="1" ht="19.5" customHeight="1">
      <c r="B36" s="53"/>
      <c r="D36" s="34"/>
      <c r="E36" s="35"/>
      <c r="F36" s="35"/>
      <c r="G36" s="114"/>
      <c r="H36" s="114"/>
      <c r="I36" s="123"/>
      <c r="J36" s="123"/>
      <c r="K36" s="123"/>
      <c r="L36" s="123"/>
      <c r="M36" s="35"/>
      <c r="N36" s="33"/>
      <c r="O36" s="53"/>
      <c r="Q36" s="110"/>
      <c r="R36" s="110"/>
      <c r="S36" s="110"/>
      <c r="T36" s="110"/>
      <c r="U36" s="110"/>
      <c r="V36" s="110"/>
    </row>
    <row r="37" spans="2:22" s="86" customFormat="1" ht="24.75" customHeight="1">
      <c r="B37" s="83"/>
      <c r="C37" s="54"/>
      <c r="D37" s="71" t="s">
        <v>163</v>
      </c>
      <c r="E37" s="175" t="s">
        <v>164</v>
      </c>
      <c r="F37" s="176"/>
      <c r="G37" s="91"/>
      <c r="H37" s="117"/>
      <c r="I37" s="117"/>
      <c r="J37" s="117"/>
      <c r="K37" s="117"/>
      <c r="L37" s="117"/>
      <c r="M37" s="78"/>
      <c r="N37" s="87"/>
      <c r="O37" s="83"/>
      <c r="Q37" s="103" t="s">
        <v>45</v>
      </c>
      <c r="R37" s="104" t="s">
        <v>8</v>
      </c>
      <c r="S37" s="104" t="s">
        <v>40</v>
      </c>
      <c r="T37" s="104" t="s">
        <v>10</v>
      </c>
      <c r="U37" s="104" t="s">
        <v>182</v>
      </c>
      <c r="V37" s="104" t="s">
        <v>42</v>
      </c>
    </row>
    <row r="38" spans="2:22" ht="19.5" customHeight="1">
      <c r="B38" s="44"/>
      <c r="D38" s="58" t="s">
        <v>220</v>
      </c>
      <c r="E38" s="58" t="s">
        <v>199</v>
      </c>
      <c r="F38" s="73" t="s">
        <v>216</v>
      </c>
      <c r="G38" s="160"/>
      <c r="H38" s="161"/>
      <c r="I38" s="162"/>
      <c r="J38" s="157"/>
      <c r="K38" s="158"/>
      <c r="L38" s="159"/>
      <c r="M38" s="147"/>
      <c r="N38" s="27"/>
      <c r="O38" s="44"/>
      <c r="Q38" s="105" t="s">
        <v>202</v>
      </c>
      <c r="R38" s="106" t="s">
        <v>43</v>
      </c>
      <c r="S38" s="106" t="s">
        <v>43</v>
      </c>
      <c r="T38" s="106" t="s">
        <v>43</v>
      </c>
      <c r="U38" s="106" t="s">
        <v>43</v>
      </c>
      <c r="V38" s="106" t="s">
        <v>43</v>
      </c>
    </row>
    <row r="39" spans="2:22" ht="19.5" customHeight="1">
      <c r="B39" s="44"/>
      <c r="D39" s="58" t="s">
        <v>221</v>
      </c>
      <c r="E39" s="58" t="s">
        <v>223</v>
      </c>
      <c r="F39" s="73" t="s">
        <v>216</v>
      </c>
      <c r="G39" s="160"/>
      <c r="H39" s="161"/>
      <c r="I39" s="162"/>
      <c r="J39" s="157"/>
      <c r="K39" s="158"/>
      <c r="L39" s="159"/>
      <c r="M39" s="147"/>
      <c r="N39" s="30"/>
      <c r="O39" s="44"/>
      <c r="Q39" s="105" t="s">
        <v>48</v>
      </c>
      <c r="R39" s="106" t="s">
        <v>43</v>
      </c>
      <c r="S39" s="106" t="s">
        <v>43</v>
      </c>
      <c r="T39" s="106" t="s">
        <v>43</v>
      </c>
      <c r="U39" s="106" t="s">
        <v>43</v>
      </c>
      <c r="V39" s="106" t="s">
        <v>43</v>
      </c>
    </row>
    <row r="40" spans="2:22" ht="19.5" customHeight="1">
      <c r="B40" s="44"/>
      <c r="D40" s="58" t="s">
        <v>222</v>
      </c>
      <c r="E40" s="58" t="s">
        <v>224</v>
      </c>
      <c r="F40" s="73" t="s">
        <v>216</v>
      </c>
      <c r="G40" s="160"/>
      <c r="H40" s="161"/>
      <c r="I40" s="162"/>
      <c r="J40" s="157"/>
      <c r="K40" s="158"/>
      <c r="L40" s="159"/>
      <c r="M40" s="147"/>
      <c r="N40" s="27"/>
      <c r="O40" s="44"/>
      <c r="Q40" s="105" t="s">
        <v>203</v>
      </c>
      <c r="R40" s="106" t="s">
        <v>43</v>
      </c>
      <c r="S40" s="106" t="s">
        <v>43</v>
      </c>
      <c r="T40" s="106" t="s">
        <v>43</v>
      </c>
      <c r="U40" s="106" t="s">
        <v>43</v>
      </c>
      <c r="V40" s="106" t="s">
        <v>43</v>
      </c>
    </row>
    <row r="41" spans="2:22" ht="19.5" customHeight="1">
      <c r="B41" s="44"/>
      <c r="D41" s="58" t="s">
        <v>49</v>
      </c>
      <c r="E41" s="58" t="s">
        <v>165</v>
      </c>
      <c r="F41" s="137">
        <f aca="true" t="shared" si="3" ref="F41:F50">IF($E$7="Office",S41,IF($E$7="Retail",T41,IF($E$7="Multi-Residential",U41,IF($E$7="School",V41,R41))))</f>
        <v>2</v>
      </c>
      <c r="G41" s="135"/>
      <c r="H41" s="135"/>
      <c r="I41" s="135"/>
      <c r="J41" s="99"/>
      <c r="K41" s="99"/>
      <c r="L41" s="99"/>
      <c r="M41" s="148"/>
      <c r="N41" s="27"/>
      <c r="O41" s="44"/>
      <c r="Q41" s="105" t="s">
        <v>49</v>
      </c>
      <c r="R41" s="106">
        <v>2</v>
      </c>
      <c r="S41" s="106">
        <v>2</v>
      </c>
      <c r="T41" s="106">
        <v>2</v>
      </c>
      <c r="U41" s="106">
        <v>2</v>
      </c>
      <c r="V41" s="106">
        <v>2</v>
      </c>
    </row>
    <row r="42" spans="2:22" ht="19.5" customHeight="1">
      <c r="B42" s="44"/>
      <c r="D42" s="58" t="s">
        <v>51</v>
      </c>
      <c r="E42" s="58" t="s">
        <v>50</v>
      </c>
      <c r="F42" s="137">
        <f t="shared" si="3"/>
        <v>1</v>
      </c>
      <c r="G42" s="135"/>
      <c r="H42" s="135"/>
      <c r="I42" s="135"/>
      <c r="J42" s="99"/>
      <c r="K42" s="99"/>
      <c r="L42" s="99"/>
      <c r="M42" s="148"/>
      <c r="N42" s="27"/>
      <c r="O42" s="44"/>
      <c r="Q42" s="105" t="s">
        <v>51</v>
      </c>
      <c r="R42" s="106">
        <v>1</v>
      </c>
      <c r="S42" s="106">
        <v>1</v>
      </c>
      <c r="T42" s="106">
        <v>1</v>
      </c>
      <c r="U42" s="106">
        <v>1</v>
      </c>
      <c r="V42" s="106">
        <v>1</v>
      </c>
    </row>
    <row r="43" spans="2:22" ht="19.5" customHeight="1">
      <c r="B43" s="44"/>
      <c r="D43" s="58" t="s">
        <v>52</v>
      </c>
      <c r="E43" s="58" t="s">
        <v>225</v>
      </c>
      <c r="F43" s="137">
        <f t="shared" si="3"/>
        <v>1</v>
      </c>
      <c r="G43" s="135"/>
      <c r="H43" s="135"/>
      <c r="I43" s="135"/>
      <c r="J43" s="99"/>
      <c r="K43" s="99"/>
      <c r="L43" s="99"/>
      <c r="M43" s="148"/>
      <c r="N43" s="27"/>
      <c r="O43" s="44"/>
      <c r="Q43" s="105" t="s">
        <v>52</v>
      </c>
      <c r="R43" s="106">
        <v>1</v>
      </c>
      <c r="S43" s="106">
        <v>1</v>
      </c>
      <c r="T43" s="106">
        <v>1</v>
      </c>
      <c r="U43" s="106">
        <v>1</v>
      </c>
      <c r="V43" s="106">
        <v>1</v>
      </c>
    </row>
    <row r="44" spans="2:22" ht="19.5" customHeight="1">
      <c r="B44" s="44"/>
      <c r="D44" s="58" t="s">
        <v>54</v>
      </c>
      <c r="E44" s="58" t="s">
        <v>53</v>
      </c>
      <c r="F44" s="137">
        <f t="shared" si="3"/>
        <v>1</v>
      </c>
      <c r="G44" s="135"/>
      <c r="H44" s="135"/>
      <c r="I44" s="135"/>
      <c r="J44" s="99"/>
      <c r="K44" s="99"/>
      <c r="L44" s="99"/>
      <c r="M44" s="148"/>
      <c r="N44" s="27"/>
      <c r="O44" s="44"/>
      <c r="Q44" s="105" t="s">
        <v>54</v>
      </c>
      <c r="R44" s="106">
        <v>1</v>
      </c>
      <c r="S44" s="106">
        <v>1</v>
      </c>
      <c r="T44" s="106">
        <v>1</v>
      </c>
      <c r="U44" s="106">
        <v>1</v>
      </c>
      <c r="V44" s="106">
        <v>1</v>
      </c>
    </row>
    <row r="45" spans="2:35" ht="19.5" customHeight="1">
      <c r="B45" s="44"/>
      <c r="D45" s="58" t="s">
        <v>56</v>
      </c>
      <c r="E45" s="58" t="s">
        <v>55</v>
      </c>
      <c r="F45" s="137" t="str">
        <f>IF($E$7="Office",S45,IF($E$7="Retail",T45,IF($E$7="Multi-Residential",U45,IF($E$7="School",V45,IF($E$7="Mixed-Use",U45,R45)))))</f>
        <v>n/a</v>
      </c>
      <c r="G45" s="135"/>
      <c r="H45" s="135"/>
      <c r="I45" s="135"/>
      <c r="J45" s="99"/>
      <c r="K45" s="99"/>
      <c r="L45" s="99"/>
      <c r="M45" s="148"/>
      <c r="N45" s="27"/>
      <c r="O45" s="44"/>
      <c r="Q45" s="105" t="s">
        <v>56</v>
      </c>
      <c r="R45" s="106" t="s">
        <v>44</v>
      </c>
      <c r="S45" s="106" t="s">
        <v>44</v>
      </c>
      <c r="T45" s="106" t="s">
        <v>44</v>
      </c>
      <c r="U45" s="106">
        <v>1</v>
      </c>
      <c r="V45" s="106" t="s">
        <v>44</v>
      </c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</row>
    <row r="46" spans="2:22" ht="19.5" customHeight="1">
      <c r="B46" s="44"/>
      <c r="D46" s="58" t="s">
        <v>58</v>
      </c>
      <c r="E46" s="58" t="s">
        <v>57</v>
      </c>
      <c r="F46" s="137">
        <f t="shared" si="3"/>
        <v>3</v>
      </c>
      <c r="G46" s="135"/>
      <c r="H46" s="135"/>
      <c r="I46" s="135"/>
      <c r="J46" s="99"/>
      <c r="K46" s="99"/>
      <c r="L46" s="99"/>
      <c r="M46" s="148"/>
      <c r="N46" s="27"/>
      <c r="O46" s="44"/>
      <c r="Q46" s="105" t="s">
        <v>58</v>
      </c>
      <c r="R46" s="106">
        <v>3</v>
      </c>
      <c r="S46" s="106">
        <v>3</v>
      </c>
      <c r="T46" s="106">
        <v>3</v>
      </c>
      <c r="U46" s="106">
        <v>3</v>
      </c>
      <c r="V46" s="106">
        <v>3</v>
      </c>
    </row>
    <row r="47" spans="2:22" ht="19.5" customHeight="1">
      <c r="B47" s="44"/>
      <c r="D47" s="58" t="s">
        <v>60</v>
      </c>
      <c r="E47" s="58" t="s">
        <v>59</v>
      </c>
      <c r="F47" s="137">
        <f t="shared" si="3"/>
        <v>2</v>
      </c>
      <c r="G47" s="135"/>
      <c r="H47" s="135"/>
      <c r="I47" s="135"/>
      <c r="J47" s="99"/>
      <c r="K47" s="99"/>
      <c r="L47" s="99"/>
      <c r="M47" s="148"/>
      <c r="N47" s="27"/>
      <c r="O47" s="44"/>
      <c r="Q47" s="105" t="s">
        <v>60</v>
      </c>
      <c r="R47" s="106">
        <v>2</v>
      </c>
      <c r="S47" s="106">
        <v>2</v>
      </c>
      <c r="T47" s="106">
        <v>2</v>
      </c>
      <c r="U47" s="106">
        <v>2</v>
      </c>
      <c r="V47" s="106">
        <v>2</v>
      </c>
    </row>
    <row r="48" spans="2:22" ht="19.5" customHeight="1">
      <c r="B48" s="44"/>
      <c r="D48" s="58" t="s">
        <v>62</v>
      </c>
      <c r="E48" s="59" t="s">
        <v>61</v>
      </c>
      <c r="F48" s="137">
        <f t="shared" si="3"/>
        <v>1</v>
      </c>
      <c r="G48" s="135"/>
      <c r="H48" s="135"/>
      <c r="I48" s="135"/>
      <c r="J48" s="99"/>
      <c r="K48" s="99"/>
      <c r="L48" s="99"/>
      <c r="M48" s="148"/>
      <c r="N48" s="27"/>
      <c r="O48" s="44"/>
      <c r="Q48" s="105" t="s">
        <v>62</v>
      </c>
      <c r="R48" s="106">
        <v>1</v>
      </c>
      <c r="S48" s="106">
        <v>1</v>
      </c>
      <c r="T48" s="106">
        <v>1</v>
      </c>
      <c r="U48" s="106">
        <v>1</v>
      </c>
      <c r="V48" s="106">
        <v>1</v>
      </c>
    </row>
    <row r="49" spans="2:22" ht="19.5" customHeight="1">
      <c r="B49" s="44"/>
      <c r="D49" s="58" t="s">
        <v>63</v>
      </c>
      <c r="E49" s="58" t="s">
        <v>226</v>
      </c>
      <c r="F49" s="137">
        <f t="shared" si="3"/>
        <v>1</v>
      </c>
      <c r="G49" s="135"/>
      <c r="H49" s="135"/>
      <c r="I49" s="135"/>
      <c r="J49" s="99"/>
      <c r="K49" s="99"/>
      <c r="L49" s="99"/>
      <c r="M49" s="148"/>
      <c r="N49" s="27"/>
      <c r="O49" s="44"/>
      <c r="Q49" s="105" t="s">
        <v>63</v>
      </c>
      <c r="R49" s="106">
        <v>1</v>
      </c>
      <c r="S49" s="106">
        <v>1</v>
      </c>
      <c r="T49" s="106">
        <v>1</v>
      </c>
      <c r="U49" s="106">
        <v>1</v>
      </c>
      <c r="V49" s="106">
        <v>1</v>
      </c>
    </row>
    <row r="50" spans="2:22" ht="19.5" customHeight="1">
      <c r="B50" s="44"/>
      <c r="D50" s="58" t="s">
        <v>179</v>
      </c>
      <c r="E50" s="58" t="s">
        <v>64</v>
      </c>
      <c r="F50" s="137">
        <f t="shared" si="3"/>
        <v>1</v>
      </c>
      <c r="G50" s="135"/>
      <c r="H50" s="135"/>
      <c r="I50" s="135"/>
      <c r="J50" s="99"/>
      <c r="K50" s="99"/>
      <c r="L50" s="99"/>
      <c r="M50" s="148"/>
      <c r="N50" s="27"/>
      <c r="O50" s="44"/>
      <c r="Q50" s="105" t="s">
        <v>179</v>
      </c>
      <c r="R50" s="106">
        <v>1</v>
      </c>
      <c r="S50" s="106">
        <v>1</v>
      </c>
      <c r="T50" s="106">
        <v>1</v>
      </c>
      <c r="U50" s="106">
        <v>1</v>
      </c>
      <c r="V50" s="106">
        <v>1</v>
      </c>
    </row>
    <row r="51" spans="2:22" ht="19.5" customHeight="1">
      <c r="B51" s="44"/>
      <c r="D51" s="173" t="s">
        <v>176</v>
      </c>
      <c r="E51" s="174"/>
      <c r="F51" s="144">
        <f>SUM(F38:F50)</f>
        <v>13</v>
      </c>
      <c r="G51" s="144">
        <f aca="true" t="shared" si="4" ref="G51:L51">SUM(G41:G50)</f>
        <v>0</v>
      </c>
      <c r="H51" s="144">
        <f t="shared" si="4"/>
        <v>0</v>
      </c>
      <c r="I51" s="144">
        <f t="shared" si="4"/>
        <v>0</v>
      </c>
      <c r="J51" s="144">
        <f t="shared" si="4"/>
        <v>0</v>
      </c>
      <c r="K51" s="144">
        <f t="shared" si="4"/>
        <v>0</v>
      </c>
      <c r="L51" s="144">
        <f t="shared" si="4"/>
        <v>0</v>
      </c>
      <c r="M51" s="43"/>
      <c r="N51" s="36"/>
      <c r="O51" s="44"/>
      <c r="Q51" s="109"/>
      <c r="R51" s="109"/>
      <c r="S51" s="109"/>
      <c r="T51" s="109"/>
      <c r="U51" s="109"/>
      <c r="V51" s="109"/>
    </row>
    <row r="52" spans="2:22" ht="19.5" customHeight="1">
      <c r="B52" s="44"/>
      <c r="C52" s="22"/>
      <c r="D52" s="93"/>
      <c r="E52" s="94"/>
      <c r="F52" s="95"/>
      <c r="G52" s="113"/>
      <c r="H52" s="113"/>
      <c r="I52" s="113"/>
      <c r="J52" s="113"/>
      <c r="K52" s="113"/>
      <c r="L52" s="113"/>
      <c r="M52" s="95"/>
      <c r="N52" s="36"/>
      <c r="O52" s="44"/>
      <c r="Q52" s="109"/>
      <c r="R52" s="109"/>
      <c r="S52" s="109"/>
      <c r="T52" s="109"/>
      <c r="U52" s="109"/>
      <c r="V52" s="109"/>
    </row>
    <row r="53" spans="2:22" s="86" customFormat="1" ht="24.75" customHeight="1">
      <c r="B53" s="83"/>
      <c r="D53" s="71" t="s">
        <v>166</v>
      </c>
      <c r="E53" s="175" t="s">
        <v>167</v>
      </c>
      <c r="F53" s="176"/>
      <c r="G53" s="91"/>
      <c r="H53" s="90"/>
      <c r="I53" s="90"/>
      <c r="J53" s="117"/>
      <c r="K53" s="117"/>
      <c r="L53" s="117"/>
      <c r="M53" s="78"/>
      <c r="N53" s="87"/>
      <c r="O53" s="83"/>
      <c r="Q53" s="111"/>
      <c r="R53" s="111"/>
      <c r="S53" s="111"/>
      <c r="T53" s="111"/>
      <c r="U53" s="111"/>
      <c r="V53" s="111"/>
    </row>
    <row r="54" spans="2:22" ht="19.5" customHeight="1">
      <c r="B54" s="44"/>
      <c r="D54" s="59" t="s">
        <v>227</v>
      </c>
      <c r="E54" s="59" t="s">
        <v>66</v>
      </c>
      <c r="F54" s="73" t="s">
        <v>216</v>
      </c>
      <c r="G54" s="160"/>
      <c r="H54" s="161"/>
      <c r="I54" s="162"/>
      <c r="J54" s="157"/>
      <c r="K54" s="158"/>
      <c r="L54" s="159"/>
      <c r="M54" s="147"/>
      <c r="N54" s="30"/>
      <c r="O54" s="44"/>
      <c r="Q54" s="112" t="s">
        <v>65</v>
      </c>
      <c r="R54" s="106" t="s">
        <v>43</v>
      </c>
      <c r="S54" s="106" t="s">
        <v>43</v>
      </c>
      <c r="T54" s="106" t="s">
        <v>43</v>
      </c>
      <c r="U54" s="106" t="s">
        <v>43</v>
      </c>
      <c r="V54" s="106" t="s">
        <v>43</v>
      </c>
    </row>
    <row r="55" spans="2:22" ht="19.5" customHeight="1">
      <c r="B55" s="44"/>
      <c r="D55" s="59" t="s">
        <v>228</v>
      </c>
      <c r="E55" s="59" t="s">
        <v>68</v>
      </c>
      <c r="F55" s="73" t="s">
        <v>216</v>
      </c>
      <c r="G55" s="160"/>
      <c r="H55" s="161"/>
      <c r="I55" s="162"/>
      <c r="J55" s="157"/>
      <c r="K55" s="158"/>
      <c r="L55" s="159"/>
      <c r="M55" s="147"/>
      <c r="N55" s="30"/>
      <c r="O55" s="44"/>
      <c r="Q55" s="112" t="s">
        <v>67</v>
      </c>
      <c r="R55" s="106" t="s">
        <v>43</v>
      </c>
      <c r="S55" s="106" t="s">
        <v>43</v>
      </c>
      <c r="T55" s="106" t="s">
        <v>43</v>
      </c>
      <c r="U55" s="106" t="s">
        <v>43</v>
      </c>
      <c r="V55" s="106" t="s">
        <v>43</v>
      </c>
    </row>
    <row r="56" spans="2:22" ht="19.5" customHeight="1">
      <c r="B56" s="44"/>
      <c r="D56" s="59" t="s">
        <v>229</v>
      </c>
      <c r="E56" s="59" t="s">
        <v>70</v>
      </c>
      <c r="F56" s="73" t="s">
        <v>216</v>
      </c>
      <c r="G56" s="160"/>
      <c r="H56" s="161"/>
      <c r="I56" s="162"/>
      <c r="J56" s="157"/>
      <c r="K56" s="158"/>
      <c r="L56" s="159"/>
      <c r="M56" s="147"/>
      <c r="N56" s="30"/>
      <c r="O56" s="44"/>
      <c r="Q56" s="112" t="s">
        <v>69</v>
      </c>
      <c r="R56" s="106" t="s">
        <v>43</v>
      </c>
      <c r="S56" s="106" t="s">
        <v>43</v>
      </c>
      <c r="T56" s="106" t="s">
        <v>43</v>
      </c>
      <c r="U56" s="106" t="s">
        <v>43</v>
      </c>
      <c r="V56" s="106" t="s">
        <v>43</v>
      </c>
    </row>
    <row r="57" spans="2:22" ht="19.5" customHeight="1">
      <c r="B57" s="44"/>
      <c r="D57" s="59" t="s">
        <v>71</v>
      </c>
      <c r="E57" s="59" t="s">
        <v>72</v>
      </c>
      <c r="F57" s="137">
        <f aca="true" t="shared" si="5" ref="F57:F72">IF($E$7="Office",S57,IF($E$7="Retail",T57,IF($E$7="Multi-Residential",U57,IF($E$7="School",V57,R57))))</f>
        <v>3</v>
      </c>
      <c r="G57" s="135"/>
      <c r="H57" s="135"/>
      <c r="I57" s="135"/>
      <c r="J57" s="99"/>
      <c r="K57" s="99"/>
      <c r="L57" s="99"/>
      <c r="M57" s="148"/>
      <c r="N57" s="27"/>
      <c r="O57" s="44"/>
      <c r="Q57" s="112" t="s">
        <v>71</v>
      </c>
      <c r="R57" s="106">
        <v>3</v>
      </c>
      <c r="S57" s="106">
        <v>3</v>
      </c>
      <c r="T57" s="106">
        <v>2</v>
      </c>
      <c r="U57" s="106">
        <v>3</v>
      </c>
      <c r="V57" s="106">
        <v>3</v>
      </c>
    </row>
    <row r="58" spans="2:22" ht="19.5" customHeight="1">
      <c r="B58" s="44"/>
      <c r="D58" s="59" t="s">
        <v>73</v>
      </c>
      <c r="E58" s="59" t="s">
        <v>74</v>
      </c>
      <c r="F58" s="137">
        <f t="shared" si="5"/>
        <v>1</v>
      </c>
      <c r="G58" s="135"/>
      <c r="H58" s="135"/>
      <c r="I58" s="135"/>
      <c r="J58" s="99"/>
      <c r="K58" s="99"/>
      <c r="L58" s="99"/>
      <c r="M58" s="148"/>
      <c r="N58" s="27"/>
      <c r="O58" s="44"/>
      <c r="Q58" s="112" t="s">
        <v>73</v>
      </c>
      <c r="R58" s="106">
        <v>1</v>
      </c>
      <c r="S58" s="106">
        <v>1</v>
      </c>
      <c r="T58" s="106">
        <v>1</v>
      </c>
      <c r="U58" s="106">
        <v>1</v>
      </c>
      <c r="V58" s="106">
        <v>1</v>
      </c>
    </row>
    <row r="59" spans="2:22" ht="19.5" customHeight="1">
      <c r="B59" s="44"/>
      <c r="D59" s="59" t="s">
        <v>75</v>
      </c>
      <c r="E59" s="59" t="s">
        <v>76</v>
      </c>
      <c r="F59" s="137">
        <f t="shared" si="5"/>
        <v>1</v>
      </c>
      <c r="G59" s="135"/>
      <c r="H59" s="135"/>
      <c r="I59" s="135"/>
      <c r="J59" s="99"/>
      <c r="K59" s="99"/>
      <c r="L59" s="99"/>
      <c r="M59" s="148"/>
      <c r="N59" s="27"/>
      <c r="O59" s="44"/>
      <c r="Q59" s="112" t="s">
        <v>75</v>
      </c>
      <c r="R59" s="106">
        <v>1</v>
      </c>
      <c r="S59" s="106">
        <v>1</v>
      </c>
      <c r="T59" s="106">
        <v>1</v>
      </c>
      <c r="U59" s="106">
        <v>1</v>
      </c>
      <c r="V59" s="106">
        <v>1</v>
      </c>
    </row>
    <row r="60" spans="2:22" ht="19.5" customHeight="1">
      <c r="B60" s="44"/>
      <c r="D60" s="59" t="s">
        <v>77</v>
      </c>
      <c r="E60" s="59" t="s">
        <v>200</v>
      </c>
      <c r="F60" s="137">
        <f t="shared" si="5"/>
        <v>1</v>
      </c>
      <c r="G60" s="135"/>
      <c r="H60" s="135"/>
      <c r="I60" s="135"/>
      <c r="J60" s="99"/>
      <c r="K60" s="99"/>
      <c r="L60" s="99"/>
      <c r="M60" s="148"/>
      <c r="N60" s="39"/>
      <c r="O60" s="44"/>
      <c r="Q60" s="112" t="s">
        <v>77</v>
      </c>
      <c r="R60" s="106">
        <v>1</v>
      </c>
      <c r="S60" s="106">
        <v>1</v>
      </c>
      <c r="T60" s="106">
        <v>1</v>
      </c>
      <c r="U60" s="106">
        <v>1</v>
      </c>
      <c r="V60" s="106">
        <v>1</v>
      </c>
    </row>
    <row r="61" spans="2:22" ht="19.5" customHeight="1">
      <c r="B61" s="44"/>
      <c r="D61" s="59" t="s">
        <v>78</v>
      </c>
      <c r="E61" s="59" t="s">
        <v>79</v>
      </c>
      <c r="F61" s="137">
        <f t="shared" si="5"/>
        <v>1</v>
      </c>
      <c r="G61" s="135"/>
      <c r="H61" s="135"/>
      <c r="I61" s="135"/>
      <c r="J61" s="99"/>
      <c r="K61" s="99"/>
      <c r="L61" s="99"/>
      <c r="M61" s="148"/>
      <c r="N61" s="39"/>
      <c r="O61" s="44"/>
      <c r="Q61" s="112" t="s">
        <v>78</v>
      </c>
      <c r="R61" s="106">
        <v>1</v>
      </c>
      <c r="S61" s="106">
        <v>1</v>
      </c>
      <c r="T61" s="106">
        <v>1</v>
      </c>
      <c r="U61" s="106">
        <v>1</v>
      </c>
      <c r="V61" s="106">
        <v>1</v>
      </c>
    </row>
    <row r="62" spans="2:22" ht="19.5" customHeight="1">
      <c r="B62" s="44"/>
      <c r="D62" s="59" t="s">
        <v>80</v>
      </c>
      <c r="E62" s="59" t="s">
        <v>81</v>
      </c>
      <c r="F62" s="137">
        <f t="shared" si="5"/>
        <v>2</v>
      </c>
      <c r="G62" s="135"/>
      <c r="H62" s="135"/>
      <c r="I62" s="135"/>
      <c r="J62" s="99"/>
      <c r="K62" s="99"/>
      <c r="L62" s="99"/>
      <c r="M62" s="148"/>
      <c r="N62" s="40"/>
      <c r="O62" s="44"/>
      <c r="Q62" s="112" t="s">
        <v>80</v>
      </c>
      <c r="R62" s="106">
        <v>2</v>
      </c>
      <c r="S62" s="106">
        <v>2</v>
      </c>
      <c r="T62" s="106">
        <v>2</v>
      </c>
      <c r="U62" s="106">
        <v>2</v>
      </c>
      <c r="V62" s="106">
        <v>2</v>
      </c>
    </row>
    <row r="63" spans="2:22" ht="19.5" customHeight="1">
      <c r="B63" s="44"/>
      <c r="D63" s="59" t="s">
        <v>82</v>
      </c>
      <c r="E63" s="59" t="s">
        <v>83</v>
      </c>
      <c r="F63" s="137">
        <f t="shared" si="5"/>
        <v>2</v>
      </c>
      <c r="G63" s="135"/>
      <c r="H63" s="135"/>
      <c r="I63" s="135"/>
      <c r="J63" s="99"/>
      <c r="K63" s="99"/>
      <c r="L63" s="99"/>
      <c r="M63" s="148"/>
      <c r="N63" s="27"/>
      <c r="O63" s="44"/>
      <c r="Q63" s="112" t="s">
        <v>82</v>
      </c>
      <c r="R63" s="106">
        <v>2</v>
      </c>
      <c r="S63" s="106">
        <v>2</v>
      </c>
      <c r="T63" s="106">
        <v>2</v>
      </c>
      <c r="U63" s="106">
        <v>2</v>
      </c>
      <c r="V63" s="106">
        <v>2</v>
      </c>
    </row>
    <row r="64" spans="2:22" ht="19.5" customHeight="1">
      <c r="B64" s="44"/>
      <c r="D64" s="59" t="s">
        <v>84</v>
      </c>
      <c r="E64" s="59" t="s">
        <v>85</v>
      </c>
      <c r="F64" s="137">
        <f t="shared" si="5"/>
        <v>1</v>
      </c>
      <c r="G64" s="135"/>
      <c r="H64" s="135"/>
      <c r="I64" s="135"/>
      <c r="J64" s="99"/>
      <c r="K64" s="99"/>
      <c r="L64" s="99"/>
      <c r="M64" s="148"/>
      <c r="N64" s="27"/>
      <c r="O64" s="44"/>
      <c r="Q64" s="112" t="s">
        <v>84</v>
      </c>
      <c r="R64" s="106">
        <v>1</v>
      </c>
      <c r="S64" s="106">
        <v>1</v>
      </c>
      <c r="T64" s="106">
        <v>1</v>
      </c>
      <c r="U64" s="106">
        <v>1</v>
      </c>
      <c r="V64" s="106">
        <v>1</v>
      </c>
    </row>
    <row r="65" spans="2:22" ht="19.5" customHeight="1">
      <c r="B65" s="44"/>
      <c r="D65" s="59" t="s">
        <v>86</v>
      </c>
      <c r="E65" s="59" t="s">
        <v>230</v>
      </c>
      <c r="F65" s="137">
        <f t="shared" si="5"/>
        <v>1</v>
      </c>
      <c r="G65" s="135"/>
      <c r="H65" s="135"/>
      <c r="I65" s="135"/>
      <c r="J65" s="99"/>
      <c r="K65" s="99"/>
      <c r="L65" s="99"/>
      <c r="M65" s="148"/>
      <c r="N65" s="27"/>
      <c r="O65" s="44"/>
      <c r="Q65" s="112" t="s">
        <v>86</v>
      </c>
      <c r="R65" s="106">
        <v>1</v>
      </c>
      <c r="S65" s="106">
        <v>1</v>
      </c>
      <c r="T65" s="106">
        <v>1</v>
      </c>
      <c r="U65" s="106">
        <v>1</v>
      </c>
      <c r="V65" s="106">
        <v>1</v>
      </c>
    </row>
    <row r="66" spans="2:22" ht="19.5" customHeight="1">
      <c r="B66" s="44"/>
      <c r="D66" s="59" t="s">
        <v>87</v>
      </c>
      <c r="E66" s="59" t="s">
        <v>231</v>
      </c>
      <c r="F66" s="137">
        <f t="shared" si="5"/>
        <v>2</v>
      </c>
      <c r="G66" s="135"/>
      <c r="H66" s="135"/>
      <c r="I66" s="135"/>
      <c r="J66" s="99"/>
      <c r="K66" s="99"/>
      <c r="L66" s="99"/>
      <c r="M66" s="148"/>
      <c r="N66" s="27"/>
      <c r="O66" s="44"/>
      <c r="Q66" s="112" t="s">
        <v>87</v>
      </c>
      <c r="R66" s="106">
        <v>2</v>
      </c>
      <c r="S66" s="106">
        <v>2</v>
      </c>
      <c r="T66" s="106" t="s">
        <v>44</v>
      </c>
      <c r="U66" s="106">
        <v>2</v>
      </c>
      <c r="V66" s="106">
        <v>2</v>
      </c>
    </row>
    <row r="67" spans="2:22" ht="19.5" customHeight="1">
      <c r="B67" s="44"/>
      <c r="D67" s="59" t="s">
        <v>88</v>
      </c>
      <c r="E67" s="59" t="s">
        <v>232</v>
      </c>
      <c r="F67" s="137">
        <f t="shared" si="5"/>
        <v>2</v>
      </c>
      <c r="G67" s="135"/>
      <c r="H67" s="135"/>
      <c r="I67" s="135"/>
      <c r="J67" s="99"/>
      <c r="K67" s="99"/>
      <c r="L67" s="99"/>
      <c r="M67" s="148"/>
      <c r="N67" s="27"/>
      <c r="O67" s="44"/>
      <c r="Q67" s="112" t="s">
        <v>88</v>
      </c>
      <c r="R67" s="106">
        <v>2</v>
      </c>
      <c r="S67" s="106">
        <v>2</v>
      </c>
      <c r="T67" s="106">
        <v>2</v>
      </c>
      <c r="U67" s="106">
        <v>2</v>
      </c>
      <c r="V67" s="106">
        <v>2</v>
      </c>
    </row>
    <row r="68" spans="2:22" ht="19.5" customHeight="1">
      <c r="B68" s="44"/>
      <c r="D68" s="59" t="s">
        <v>89</v>
      </c>
      <c r="E68" s="59" t="s">
        <v>90</v>
      </c>
      <c r="F68" s="137">
        <f t="shared" si="5"/>
        <v>1</v>
      </c>
      <c r="G68" s="135"/>
      <c r="H68" s="135"/>
      <c r="I68" s="135"/>
      <c r="J68" s="99"/>
      <c r="K68" s="99"/>
      <c r="L68" s="99"/>
      <c r="M68" s="148"/>
      <c r="N68" s="27"/>
      <c r="O68" s="44"/>
      <c r="Q68" s="105" t="s">
        <v>89</v>
      </c>
      <c r="R68" s="106">
        <v>1</v>
      </c>
      <c r="S68" s="106">
        <v>1</v>
      </c>
      <c r="T68" s="106">
        <v>1</v>
      </c>
      <c r="U68" s="106">
        <v>1</v>
      </c>
      <c r="V68" s="106">
        <v>1</v>
      </c>
    </row>
    <row r="69" spans="2:22" ht="19.5" customHeight="1">
      <c r="B69" s="44"/>
      <c r="D69" s="59" t="s">
        <v>91</v>
      </c>
      <c r="E69" s="59" t="s">
        <v>201</v>
      </c>
      <c r="F69" s="137">
        <f t="shared" si="5"/>
        <v>2</v>
      </c>
      <c r="G69" s="135"/>
      <c r="H69" s="135"/>
      <c r="I69" s="135"/>
      <c r="J69" s="99"/>
      <c r="K69" s="99"/>
      <c r="L69" s="99"/>
      <c r="M69" s="148"/>
      <c r="N69" s="40"/>
      <c r="O69" s="44"/>
      <c r="Q69" s="105" t="s">
        <v>91</v>
      </c>
      <c r="R69" s="106">
        <v>2</v>
      </c>
      <c r="S69" s="106">
        <v>2</v>
      </c>
      <c r="T69" s="106" t="s">
        <v>44</v>
      </c>
      <c r="U69" s="106">
        <v>2</v>
      </c>
      <c r="V69" s="106">
        <v>2</v>
      </c>
    </row>
    <row r="70" spans="2:22" ht="19.5" customHeight="1">
      <c r="B70" s="44"/>
      <c r="D70" s="59" t="s">
        <v>92</v>
      </c>
      <c r="E70" s="58" t="s">
        <v>93</v>
      </c>
      <c r="F70" s="137">
        <f t="shared" si="5"/>
        <v>1</v>
      </c>
      <c r="G70" s="135"/>
      <c r="H70" s="135"/>
      <c r="I70" s="135"/>
      <c r="J70" s="99"/>
      <c r="K70" s="99"/>
      <c r="L70" s="99"/>
      <c r="M70" s="148"/>
      <c r="N70" s="40"/>
      <c r="O70" s="44"/>
      <c r="Q70" s="105" t="s">
        <v>92</v>
      </c>
      <c r="R70" s="106">
        <v>1</v>
      </c>
      <c r="S70" s="106">
        <v>1</v>
      </c>
      <c r="T70" s="106" t="s">
        <v>44</v>
      </c>
      <c r="U70" s="106">
        <v>1</v>
      </c>
      <c r="V70" s="106">
        <v>1</v>
      </c>
    </row>
    <row r="71" spans="2:22" ht="19.5" customHeight="1">
      <c r="B71" s="44"/>
      <c r="D71" s="59" t="s">
        <v>94</v>
      </c>
      <c r="E71" s="59" t="s">
        <v>95</v>
      </c>
      <c r="F71" s="137">
        <f t="shared" si="5"/>
        <v>1</v>
      </c>
      <c r="G71" s="135"/>
      <c r="H71" s="135"/>
      <c r="I71" s="135"/>
      <c r="J71" s="99"/>
      <c r="K71" s="99"/>
      <c r="L71" s="99"/>
      <c r="M71" s="148"/>
      <c r="N71" s="40"/>
      <c r="O71" s="44"/>
      <c r="Q71" s="105" t="s">
        <v>94</v>
      </c>
      <c r="R71" s="106">
        <v>1</v>
      </c>
      <c r="S71" s="106">
        <v>1</v>
      </c>
      <c r="T71" s="106">
        <v>1</v>
      </c>
      <c r="U71" s="106">
        <v>1</v>
      </c>
      <c r="V71" s="106">
        <v>1</v>
      </c>
    </row>
    <row r="72" spans="2:22" ht="19.5" customHeight="1">
      <c r="B72" s="44"/>
      <c r="D72" s="59" t="s">
        <v>96</v>
      </c>
      <c r="E72" s="60" t="s">
        <v>97</v>
      </c>
      <c r="F72" s="137">
        <f t="shared" si="5"/>
        <v>1</v>
      </c>
      <c r="G72" s="135"/>
      <c r="H72" s="135"/>
      <c r="I72" s="135"/>
      <c r="J72" s="99"/>
      <c r="K72" s="99"/>
      <c r="L72" s="99"/>
      <c r="M72" s="149"/>
      <c r="N72" s="40"/>
      <c r="O72" s="44"/>
      <c r="Q72" s="105" t="s">
        <v>96</v>
      </c>
      <c r="R72" s="106">
        <v>1</v>
      </c>
      <c r="S72" s="106">
        <v>1</v>
      </c>
      <c r="T72" s="106">
        <v>1</v>
      </c>
      <c r="U72" s="106">
        <v>1</v>
      </c>
      <c r="V72" s="106">
        <v>2</v>
      </c>
    </row>
    <row r="73" spans="2:22" ht="19.5" customHeight="1">
      <c r="B73" s="44"/>
      <c r="D73" s="171" t="s">
        <v>176</v>
      </c>
      <c r="E73" s="172"/>
      <c r="F73" s="144">
        <f>SUM(F54:F72)</f>
        <v>23</v>
      </c>
      <c r="G73" s="145">
        <f aca="true" t="shared" si="6" ref="G73:L73">SUM(G57:G72)</f>
        <v>0</v>
      </c>
      <c r="H73" s="145">
        <f t="shared" si="6"/>
        <v>0</v>
      </c>
      <c r="I73" s="145">
        <f t="shared" si="6"/>
        <v>0</v>
      </c>
      <c r="J73" s="144">
        <f t="shared" si="6"/>
        <v>0</v>
      </c>
      <c r="K73" s="144">
        <f t="shared" si="6"/>
        <v>0</v>
      </c>
      <c r="L73" s="144">
        <f t="shared" si="6"/>
        <v>0</v>
      </c>
      <c r="M73" s="43"/>
      <c r="N73" s="36"/>
      <c r="O73" s="44"/>
      <c r="Q73" s="108" t="s">
        <v>18</v>
      </c>
      <c r="R73" s="106">
        <f>SUM(R41:R50)+SUM(R57:R72)</f>
        <v>36</v>
      </c>
      <c r="S73" s="106">
        <f>SUM(S41:S50)+SUM(S57:S72)</f>
        <v>36</v>
      </c>
      <c r="T73" s="106">
        <f>SUM(T41:T50)+SUM(T57:T72)</f>
        <v>30</v>
      </c>
      <c r="U73" s="106">
        <f>SUM(U41:U50)+SUM(U57:U72)</f>
        <v>37</v>
      </c>
      <c r="V73" s="106">
        <f>SUM(V41:V50)+SUM(V57:V72)</f>
        <v>37</v>
      </c>
    </row>
    <row r="74" spans="2:22" ht="19.5" customHeight="1">
      <c r="B74" s="44"/>
      <c r="D74" s="38"/>
      <c r="E74" s="37"/>
      <c r="F74" s="35"/>
      <c r="G74" s="114"/>
      <c r="H74" s="114"/>
      <c r="I74" s="123"/>
      <c r="J74" s="123"/>
      <c r="K74" s="123"/>
      <c r="L74" s="123"/>
      <c r="M74" s="35"/>
      <c r="N74" s="36"/>
      <c r="O74" s="44"/>
      <c r="Q74" s="109"/>
      <c r="R74" s="109"/>
      <c r="S74" s="109"/>
      <c r="T74" s="109"/>
      <c r="U74" s="109"/>
      <c r="V74" s="109"/>
    </row>
    <row r="75" spans="2:22" s="86" customFormat="1" ht="24.75" customHeight="1">
      <c r="B75" s="83"/>
      <c r="C75" s="54"/>
      <c r="D75" s="72" t="s">
        <v>21</v>
      </c>
      <c r="E75" s="164" t="s">
        <v>168</v>
      </c>
      <c r="F75" s="165"/>
      <c r="G75" s="92"/>
      <c r="H75" s="89"/>
      <c r="I75" s="89"/>
      <c r="J75" s="118"/>
      <c r="K75" s="118"/>
      <c r="L75" s="118"/>
      <c r="M75" s="79"/>
      <c r="N75" s="87"/>
      <c r="O75" s="83"/>
      <c r="Q75" s="103" t="s">
        <v>45</v>
      </c>
      <c r="R75" s="104" t="s">
        <v>8</v>
      </c>
      <c r="S75" s="104" t="s">
        <v>40</v>
      </c>
      <c r="T75" s="104" t="s">
        <v>10</v>
      </c>
      <c r="U75" s="104" t="s">
        <v>41</v>
      </c>
      <c r="V75" s="104" t="s">
        <v>42</v>
      </c>
    </row>
    <row r="76" spans="2:22" ht="19.5" customHeight="1">
      <c r="B76" s="44"/>
      <c r="D76" s="58" t="s">
        <v>233</v>
      </c>
      <c r="E76" s="58" t="s">
        <v>169</v>
      </c>
      <c r="F76" s="73" t="s">
        <v>216</v>
      </c>
      <c r="G76" s="160"/>
      <c r="H76" s="161"/>
      <c r="I76" s="162"/>
      <c r="J76" s="157"/>
      <c r="K76" s="158"/>
      <c r="L76" s="159"/>
      <c r="M76" s="147"/>
      <c r="N76" s="30"/>
      <c r="O76" s="44"/>
      <c r="Q76" s="105" t="s">
        <v>98</v>
      </c>
      <c r="R76" s="106" t="s">
        <v>43</v>
      </c>
      <c r="S76" s="106" t="s">
        <v>43</v>
      </c>
      <c r="T76" s="106" t="s">
        <v>43</v>
      </c>
      <c r="U76" s="106" t="s">
        <v>43</v>
      </c>
      <c r="V76" s="106" t="s">
        <v>43</v>
      </c>
    </row>
    <row r="77" spans="2:22" ht="19.5" customHeight="1">
      <c r="B77" s="44"/>
      <c r="D77" s="58" t="s">
        <v>234</v>
      </c>
      <c r="E77" s="58" t="s">
        <v>100</v>
      </c>
      <c r="F77" s="73" t="s">
        <v>216</v>
      </c>
      <c r="G77" s="160"/>
      <c r="H77" s="161"/>
      <c r="I77" s="162"/>
      <c r="J77" s="157"/>
      <c r="K77" s="158"/>
      <c r="L77" s="159"/>
      <c r="M77" s="147"/>
      <c r="N77" s="30"/>
      <c r="O77" s="44"/>
      <c r="Q77" s="105" t="s">
        <v>99</v>
      </c>
      <c r="R77" s="106" t="s">
        <v>43</v>
      </c>
      <c r="S77" s="106" t="s">
        <v>43</v>
      </c>
      <c r="T77" s="106" t="s">
        <v>43</v>
      </c>
      <c r="U77" s="106" t="s">
        <v>43</v>
      </c>
      <c r="V77" s="106" t="s">
        <v>43</v>
      </c>
    </row>
    <row r="78" spans="2:22" ht="19.5" customHeight="1">
      <c r="B78" s="44"/>
      <c r="D78" s="58" t="s">
        <v>101</v>
      </c>
      <c r="E78" s="58" t="s">
        <v>170</v>
      </c>
      <c r="F78" s="137">
        <f aca="true" t="shared" si="7" ref="F78:F83">IF($E$7="Office",S78,IF($E$7="Retail",T78,IF($E$7="Multi-Residential",U78,IF($E$7="School",V78,R78))))</f>
        <v>15</v>
      </c>
      <c r="G78" s="135"/>
      <c r="H78" s="135"/>
      <c r="I78" s="135"/>
      <c r="J78" s="99"/>
      <c r="K78" s="99"/>
      <c r="L78" s="99"/>
      <c r="M78" s="148"/>
      <c r="N78" s="30"/>
      <c r="O78" s="44"/>
      <c r="Q78" s="105" t="s">
        <v>101</v>
      </c>
      <c r="R78" s="106">
        <v>15</v>
      </c>
      <c r="S78" s="106">
        <v>15</v>
      </c>
      <c r="T78" s="106">
        <v>15</v>
      </c>
      <c r="U78" s="106">
        <v>15</v>
      </c>
      <c r="V78" s="106">
        <v>15</v>
      </c>
    </row>
    <row r="79" spans="2:22" ht="19.5" customHeight="1">
      <c r="B79" s="44"/>
      <c r="D79" s="58" t="s">
        <v>102</v>
      </c>
      <c r="E79" s="58" t="s">
        <v>103</v>
      </c>
      <c r="F79" s="137">
        <f t="shared" si="7"/>
        <v>8</v>
      </c>
      <c r="G79" s="135"/>
      <c r="H79" s="135"/>
      <c r="I79" s="135"/>
      <c r="J79" s="99"/>
      <c r="K79" s="99"/>
      <c r="L79" s="99"/>
      <c r="M79" s="148"/>
      <c r="N79" s="27"/>
      <c r="O79" s="44"/>
      <c r="Q79" s="107" t="s">
        <v>102</v>
      </c>
      <c r="R79" s="106">
        <v>8</v>
      </c>
      <c r="S79" s="106">
        <v>8</v>
      </c>
      <c r="T79" s="106">
        <v>8</v>
      </c>
      <c r="U79" s="106">
        <v>8</v>
      </c>
      <c r="V79" s="106">
        <v>10</v>
      </c>
    </row>
    <row r="80" spans="2:22" ht="19.5" customHeight="1">
      <c r="B80" s="44"/>
      <c r="D80" s="58" t="s">
        <v>104</v>
      </c>
      <c r="E80" s="58" t="s">
        <v>105</v>
      </c>
      <c r="F80" s="137">
        <f t="shared" si="7"/>
        <v>8</v>
      </c>
      <c r="G80" s="135"/>
      <c r="H80" s="135"/>
      <c r="I80" s="135"/>
      <c r="J80" s="99"/>
      <c r="K80" s="99"/>
      <c r="L80" s="99"/>
      <c r="M80" s="148"/>
      <c r="N80" s="27"/>
      <c r="O80" s="44"/>
      <c r="Q80" s="107" t="s">
        <v>104</v>
      </c>
      <c r="R80" s="106">
        <v>8</v>
      </c>
      <c r="S80" s="106">
        <v>8</v>
      </c>
      <c r="T80" s="106">
        <v>8</v>
      </c>
      <c r="U80" s="106">
        <v>8</v>
      </c>
      <c r="V80" s="106">
        <v>8</v>
      </c>
    </row>
    <row r="81" spans="2:22" ht="19.5" customHeight="1">
      <c r="B81" s="44"/>
      <c r="D81" s="58" t="s">
        <v>106</v>
      </c>
      <c r="E81" s="58" t="s">
        <v>107</v>
      </c>
      <c r="F81" s="137">
        <f t="shared" si="7"/>
        <v>4</v>
      </c>
      <c r="G81" s="135"/>
      <c r="H81" s="135"/>
      <c r="I81" s="135"/>
      <c r="J81" s="99"/>
      <c r="K81" s="99"/>
      <c r="L81" s="99"/>
      <c r="M81" s="148"/>
      <c r="N81" s="27"/>
      <c r="O81" s="44"/>
      <c r="Q81" s="107" t="s">
        <v>106</v>
      </c>
      <c r="R81" s="106">
        <v>4</v>
      </c>
      <c r="S81" s="106">
        <v>4</v>
      </c>
      <c r="T81" s="106">
        <v>4</v>
      </c>
      <c r="U81" s="106">
        <v>4</v>
      </c>
      <c r="V81" s="106">
        <v>4</v>
      </c>
    </row>
    <row r="82" spans="2:22" ht="19.5" customHeight="1">
      <c r="B82" s="44"/>
      <c r="D82" s="62" t="s">
        <v>108</v>
      </c>
      <c r="E82" s="58" t="s">
        <v>235</v>
      </c>
      <c r="F82" s="137">
        <f t="shared" si="7"/>
        <v>4</v>
      </c>
      <c r="G82" s="135"/>
      <c r="H82" s="135"/>
      <c r="I82" s="135"/>
      <c r="J82" s="99"/>
      <c r="K82" s="99"/>
      <c r="L82" s="99"/>
      <c r="M82" s="148"/>
      <c r="N82" s="27"/>
      <c r="O82" s="44"/>
      <c r="Q82" s="107" t="s">
        <v>108</v>
      </c>
      <c r="R82" s="106">
        <v>4</v>
      </c>
      <c r="S82" s="106">
        <v>4</v>
      </c>
      <c r="T82" s="106">
        <v>4</v>
      </c>
      <c r="U82" s="106">
        <v>4</v>
      </c>
      <c r="V82" s="106">
        <v>4</v>
      </c>
    </row>
    <row r="83" spans="2:22" ht="19.5" customHeight="1">
      <c r="B83" s="44"/>
      <c r="D83" s="58" t="s">
        <v>109</v>
      </c>
      <c r="E83" s="62" t="s">
        <v>236</v>
      </c>
      <c r="F83" s="137">
        <f t="shared" si="7"/>
        <v>4</v>
      </c>
      <c r="G83" s="135"/>
      <c r="H83" s="135"/>
      <c r="I83" s="135"/>
      <c r="J83" s="99"/>
      <c r="K83" s="99"/>
      <c r="L83" s="99"/>
      <c r="M83" s="150"/>
      <c r="N83" s="27"/>
      <c r="O83" s="44"/>
      <c r="Q83" s="107" t="s">
        <v>109</v>
      </c>
      <c r="R83" s="106">
        <v>4</v>
      </c>
      <c r="S83" s="106">
        <v>4</v>
      </c>
      <c r="T83" s="106">
        <v>4</v>
      </c>
      <c r="U83" s="106">
        <v>4</v>
      </c>
      <c r="V83" s="106">
        <v>4</v>
      </c>
    </row>
    <row r="84" spans="2:22" s="32" customFormat="1" ht="19.5" customHeight="1">
      <c r="B84" s="53"/>
      <c r="D84" s="82"/>
      <c r="E84" s="88" t="s">
        <v>175</v>
      </c>
      <c r="F84" s="143">
        <f>SUM(F76:F83)</f>
        <v>43</v>
      </c>
      <c r="G84" s="143">
        <f aca="true" t="shared" si="8" ref="G84:L84">SUM(G78:G83)</f>
        <v>0</v>
      </c>
      <c r="H84" s="143">
        <f t="shared" si="8"/>
        <v>0</v>
      </c>
      <c r="I84" s="143">
        <f t="shared" si="8"/>
        <v>0</v>
      </c>
      <c r="J84" s="143">
        <f t="shared" si="8"/>
        <v>0</v>
      </c>
      <c r="K84" s="143">
        <f t="shared" si="8"/>
        <v>0</v>
      </c>
      <c r="L84" s="143">
        <f t="shared" si="8"/>
        <v>0</v>
      </c>
      <c r="M84" s="56"/>
      <c r="N84" s="33"/>
      <c r="O84" s="53"/>
      <c r="Q84" s="108" t="s">
        <v>18</v>
      </c>
      <c r="R84" s="106">
        <f>SUM(R78:R83)</f>
        <v>43</v>
      </c>
      <c r="S84" s="106">
        <f>SUM(S78:S83)</f>
        <v>43</v>
      </c>
      <c r="T84" s="106">
        <f>SUM(T78:T83)</f>
        <v>43</v>
      </c>
      <c r="U84" s="106">
        <f>SUM(U78:U83)</f>
        <v>43</v>
      </c>
      <c r="V84" s="106">
        <f>SUM(V78:V83)</f>
        <v>45</v>
      </c>
    </row>
    <row r="85" spans="2:22" s="32" customFormat="1" ht="19.5" customHeight="1">
      <c r="B85" s="53"/>
      <c r="D85" s="34"/>
      <c r="E85" s="35"/>
      <c r="F85" s="35"/>
      <c r="G85" s="123"/>
      <c r="H85" s="123"/>
      <c r="I85" s="123"/>
      <c r="J85" s="123"/>
      <c r="K85" s="123"/>
      <c r="L85" s="123"/>
      <c r="M85" s="35"/>
      <c r="N85" s="33"/>
      <c r="O85" s="53"/>
      <c r="Q85" s="110"/>
      <c r="R85" s="110"/>
      <c r="S85" s="110"/>
      <c r="T85" s="110"/>
      <c r="U85" s="110"/>
      <c r="V85" s="110"/>
    </row>
    <row r="86" spans="2:22" s="86" customFormat="1" ht="24.75" customHeight="1">
      <c r="B86" s="83"/>
      <c r="C86" s="54"/>
      <c r="D86" s="72" t="s">
        <v>22</v>
      </c>
      <c r="E86" s="164" t="s">
        <v>171</v>
      </c>
      <c r="F86" s="165"/>
      <c r="G86" s="92"/>
      <c r="H86" s="89"/>
      <c r="I86" s="89"/>
      <c r="J86" s="118"/>
      <c r="K86" s="118"/>
      <c r="L86" s="118"/>
      <c r="M86" s="79"/>
      <c r="N86" s="87"/>
      <c r="O86" s="83"/>
      <c r="Q86" s="103" t="s">
        <v>45</v>
      </c>
      <c r="R86" s="104" t="s">
        <v>8</v>
      </c>
      <c r="S86" s="104" t="s">
        <v>40</v>
      </c>
      <c r="T86" s="104" t="s">
        <v>10</v>
      </c>
      <c r="U86" s="104" t="s">
        <v>41</v>
      </c>
      <c r="V86" s="104" t="s">
        <v>42</v>
      </c>
    </row>
    <row r="87" spans="2:22" ht="19.5" customHeight="1">
      <c r="B87" s="44"/>
      <c r="D87" s="63" t="s">
        <v>237</v>
      </c>
      <c r="E87" s="63" t="s">
        <v>111</v>
      </c>
      <c r="F87" s="73" t="s">
        <v>216</v>
      </c>
      <c r="G87" s="160"/>
      <c r="H87" s="161"/>
      <c r="I87" s="162"/>
      <c r="J87" s="157"/>
      <c r="K87" s="158"/>
      <c r="L87" s="159"/>
      <c r="M87" s="147"/>
      <c r="N87" s="30"/>
      <c r="O87" s="44"/>
      <c r="Q87" s="105" t="s">
        <v>110</v>
      </c>
      <c r="R87" s="106" t="s">
        <v>43</v>
      </c>
      <c r="S87" s="106" t="s">
        <v>43</v>
      </c>
      <c r="T87" s="106" t="s">
        <v>43</v>
      </c>
      <c r="U87" s="106" t="s">
        <v>43</v>
      </c>
      <c r="V87" s="106" t="s">
        <v>43</v>
      </c>
    </row>
    <row r="88" spans="2:22" ht="19.5" customHeight="1">
      <c r="B88" s="44"/>
      <c r="D88" s="58" t="s">
        <v>238</v>
      </c>
      <c r="E88" s="58" t="s">
        <v>204</v>
      </c>
      <c r="F88" s="73" t="s">
        <v>216</v>
      </c>
      <c r="G88" s="160"/>
      <c r="H88" s="161"/>
      <c r="I88" s="162"/>
      <c r="J88" s="157"/>
      <c r="K88" s="158"/>
      <c r="L88" s="159"/>
      <c r="M88" s="147"/>
      <c r="N88" s="30"/>
      <c r="O88" s="44"/>
      <c r="Q88" s="105" t="s">
        <v>112</v>
      </c>
      <c r="R88" s="106" t="s">
        <v>43</v>
      </c>
      <c r="S88" s="106" t="s">
        <v>43</v>
      </c>
      <c r="T88" s="106" t="s">
        <v>43</v>
      </c>
      <c r="U88" s="106" t="s">
        <v>43</v>
      </c>
      <c r="V88" s="106" t="s">
        <v>43</v>
      </c>
    </row>
    <row r="89" spans="2:22" ht="19.5" customHeight="1">
      <c r="B89" s="44"/>
      <c r="D89" s="58" t="s">
        <v>239</v>
      </c>
      <c r="E89" s="58" t="s">
        <v>205</v>
      </c>
      <c r="F89" s="73" t="s">
        <v>216</v>
      </c>
      <c r="G89" s="160"/>
      <c r="H89" s="161"/>
      <c r="I89" s="162"/>
      <c r="J89" s="157"/>
      <c r="K89" s="158"/>
      <c r="L89" s="159"/>
      <c r="M89" s="147"/>
      <c r="N89" s="30"/>
      <c r="O89" s="44"/>
      <c r="Q89" s="105" t="s">
        <v>113</v>
      </c>
      <c r="R89" s="106" t="s">
        <v>43</v>
      </c>
      <c r="S89" s="106" t="s">
        <v>43</v>
      </c>
      <c r="T89" s="106" t="s">
        <v>43</v>
      </c>
      <c r="U89" s="106" t="s">
        <v>43</v>
      </c>
      <c r="V89" s="106" t="s">
        <v>43</v>
      </c>
    </row>
    <row r="90" spans="2:22" ht="19.5" customHeight="1">
      <c r="B90" s="44"/>
      <c r="D90" s="58" t="s">
        <v>114</v>
      </c>
      <c r="E90" s="58" t="s">
        <v>115</v>
      </c>
      <c r="F90" s="137">
        <f aca="true" t="shared" si="9" ref="F90:F96">IF($E$7="Office",S90,IF($E$7="Retail",T90,IF($E$7="Multi-Residential",U90,IF($E$7="School",V90,R90))))</f>
        <v>15</v>
      </c>
      <c r="G90" s="135"/>
      <c r="H90" s="135"/>
      <c r="I90" s="135"/>
      <c r="J90" s="99"/>
      <c r="K90" s="99"/>
      <c r="L90" s="99"/>
      <c r="M90" s="148"/>
      <c r="N90" s="27"/>
      <c r="O90" s="44"/>
      <c r="Q90" s="107" t="s">
        <v>114</v>
      </c>
      <c r="R90" s="106">
        <v>15</v>
      </c>
      <c r="S90" s="106">
        <v>15</v>
      </c>
      <c r="T90" s="106">
        <v>15</v>
      </c>
      <c r="U90" s="106">
        <v>15</v>
      </c>
      <c r="V90" s="106">
        <v>15</v>
      </c>
    </row>
    <row r="91" spans="2:22" ht="19.5" customHeight="1">
      <c r="B91" s="44"/>
      <c r="D91" s="58" t="s">
        <v>116</v>
      </c>
      <c r="E91" s="58" t="s">
        <v>117</v>
      </c>
      <c r="F91" s="137">
        <f t="shared" si="9"/>
        <v>6</v>
      </c>
      <c r="G91" s="135"/>
      <c r="H91" s="135"/>
      <c r="I91" s="135"/>
      <c r="J91" s="99"/>
      <c r="K91" s="99"/>
      <c r="L91" s="99"/>
      <c r="M91" s="148"/>
      <c r="N91" s="27"/>
      <c r="O91" s="44"/>
      <c r="Q91" s="107" t="s">
        <v>116</v>
      </c>
      <c r="R91" s="106">
        <v>6</v>
      </c>
      <c r="S91" s="106">
        <v>6</v>
      </c>
      <c r="T91" s="106">
        <v>6</v>
      </c>
      <c r="U91" s="106">
        <v>6</v>
      </c>
      <c r="V91" s="106">
        <v>6</v>
      </c>
    </row>
    <row r="92" spans="2:22" ht="19.5" customHeight="1">
      <c r="B92" s="44"/>
      <c r="D92" s="58" t="s">
        <v>118</v>
      </c>
      <c r="E92" s="58" t="s">
        <v>119</v>
      </c>
      <c r="F92" s="137">
        <f t="shared" si="9"/>
        <v>3</v>
      </c>
      <c r="G92" s="135"/>
      <c r="H92" s="135"/>
      <c r="I92" s="135"/>
      <c r="J92" s="99"/>
      <c r="K92" s="99"/>
      <c r="L92" s="99"/>
      <c r="M92" s="148"/>
      <c r="N92" s="27"/>
      <c r="O92" s="44"/>
      <c r="Q92" s="107" t="s">
        <v>118</v>
      </c>
      <c r="R92" s="106">
        <v>3</v>
      </c>
      <c r="S92" s="106">
        <v>3</v>
      </c>
      <c r="T92" s="106">
        <v>3</v>
      </c>
      <c r="U92" s="106">
        <v>3</v>
      </c>
      <c r="V92" s="106">
        <v>3</v>
      </c>
    </row>
    <row r="93" spans="2:22" ht="19.5" customHeight="1">
      <c r="B93" s="44"/>
      <c r="D93" s="58" t="s">
        <v>120</v>
      </c>
      <c r="E93" s="58" t="s">
        <v>121</v>
      </c>
      <c r="F93" s="137">
        <f t="shared" si="9"/>
        <v>3</v>
      </c>
      <c r="G93" s="135"/>
      <c r="H93" s="135"/>
      <c r="I93" s="135"/>
      <c r="J93" s="99"/>
      <c r="K93" s="99"/>
      <c r="L93" s="99"/>
      <c r="M93" s="148"/>
      <c r="N93" s="27"/>
      <c r="O93" s="44"/>
      <c r="Q93" s="107" t="s">
        <v>120</v>
      </c>
      <c r="R93" s="106">
        <v>3</v>
      </c>
      <c r="S93" s="106">
        <v>3</v>
      </c>
      <c r="T93" s="106">
        <v>3</v>
      </c>
      <c r="U93" s="106">
        <v>3</v>
      </c>
      <c r="V93" s="106">
        <v>3</v>
      </c>
    </row>
    <row r="94" spans="2:22" ht="19.5" customHeight="1">
      <c r="B94" s="44"/>
      <c r="D94" s="58" t="s">
        <v>122</v>
      </c>
      <c r="E94" s="58" t="s">
        <v>123</v>
      </c>
      <c r="F94" s="137">
        <f t="shared" si="9"/>
        <v>4</v>
      </c>
      <c r="G94" s="135"/>
      <c r="H94" s="135"/>
      <c r="I94" s="135"/>
      <c r="J94" s="99"/>
      <c r="K94" s="99"/>
      <c r="L94" s="99"/>
      <c r="M94" s="148"/>
      <c r="N94" s="27"/>
      <c r="O94" s="44"/>
      <c r="Q94" s="107" t="s">
        <v>122</v>
      </c>
      <c r="R94" s="106">
        <v>4</v>
      </c>
      <c r="S94" s="106">
        <v>4</v>
      </c>
      <c r="T94" s="106">
        <v>4</v>
      </c>
      <c r="U94" s="106">
        <v>4</v>
      </c>
      <c r="V94" s="106">
        <v>4</v>
      </c>
    </row>
    <row r="95" spans="2:22" ht="19.5" customHeight="1">
      <c r="B95" s="44"/>
      <c r="D95" s="62" t="s">
        <v>124</v>
      </c>
      <c r="E95" s="58" t="s">
        <v>125</v>
      </c>
      <c r="F95" s="137">
        <f t="shared" si="9"/>
        <v>9</v>
      </c>
      <c r="G95" s="135"/>
      <c r="H95" s="135"/>
      <c r="I95" s="135"/>
      <c r="J95" s="99"/>
      <c r="K95" s="99"/>
      <c r="L95" s="99"/>
      <c r="M95" s="148"/>
      <c r="N95" s="27"/>
      <c r="O95" s="44"/>
      <c r="Q95" s="107" t="s">
        <v>124</v>
      </c>
      <c r="R95" s="106">
        <v>9</v>
      </c>
      <c r="S95" s="106">
        <v>9</v>
      </c>
      <c r="T95" s="106">
        <v>9</v>
      </c>
      <c r="U95" s="106">
        <v>9</v>
      </c>
      <c r="V95" s="106">
        <v>9</v>
      </c>
    </row>
    <row r="96" spans="2:22" ht="19.5" customHeight="1">
      <c r="B96" s="44"/>
      <c r="D96" s="58" t="s">
        <v>126</v>
      </c>
      <c r="E96" s="62" t="s">
        <v>240</v>
      </c>
      <c r="F96" s="137">
        <f t="shared" si="9"/>
        <v>4</v>
      </c>
      <c r="G96" s="135"/>
      <c r="H96" s="135"/>
      <c r="I96" s="135"/>
      <c r="J96" s="99"/>
      <c r="K96" s="99"/>
      <c r="L96" s="99"/>
      <c r="M96" s="150"/>
      <c r="N96" s="27"/>
      <c r="O96" s="44"/>
      <c r="Q96" s="107" t="s">
        <v>126</v>
      </c>
      <c r="R96" s="106">
        <v>4</v>
      </c>
      <c r="S96" s="106">
        <v>4</v>
      </c>
      <c r="T96" s="106">
        <v>4</v>
      </c>
      <c r="U96" s="106">
        <v>4</v>
      </c>
      <c r="V96" s="106">
        <v>4</v>
      </c>
    </row>
    <row r="97" spans="2:22" s="32" customFormat="1" ht="19.5" customHeight="1">
      <c r="B97" s="53"/>
      <c r="D97" s="82"/>
      <c r="E97" s="88" t="s">
        <v>175</v>
      </c>
      <c r="F97" s="143">
        <f>SUM(F87:F96)</f>
        <v>44</v>
      </c>
      <c r="G97" s="143">
        <f aca="true" t="shared" si="10" ref="G97:L97">SUM(G90:G96)</f>
        <v>0</v>
      </c>
      <c r="H97" s="143">
        <f t="shared" si="10"/>
        <v>0</v>
      </c>
      <c r="I97" s="143">
        <f t="shared" si="10"/>
        <v>0</v>
      </c>
      <c r="J97" s="143">
        <f t="shared" si="10"/>
        <v>0</v>
      </c>
      <c r="K97" s="143">
        <f t="shared" si="10"/>
        <v>0</v>
      </c>
      <c r="L97" s="143">
        <f t="shared" si="10"/>
        <v>0</v>
      </c>
      <c r="M97" s="56"/>
      <c r="N97" s="33"/>
      <c r="O97" s="53"/>
      <c r="Q97" s="108" t="s">
        <v>18</v>
      </c>
      <c r="R97" s="106">
        <f>SUM(R90:R96)</f>
        <v>44</v>
      </c>
      <c r="S97" s="106">
        <f>SUM(S90:S96)</f>
        <v>44</v>
      </c>
      <c r="T97" s="106">
        <f>SUM(T90:T96)</f>
        <v>44</v>
      </c>
      <c r="U97" s="106">
        <f>SUM(U90:U96)</f>
        <v>44</v>
      </c>
      <c r="V97" s="106">
        <f>SUM(V90:V96)</f>
        <v>44</v>
      </c>
    </row>
    <row r="98" spans="2:22" s="32" customFormat="1" ht="19.5" customHeight="1">
      <c r="B98" s="53"/>
      <c r="D98" s="34"/>
      <c r="E98" s="35"/>
      <c r="F98" s="35"/>
      <c r="G98" s="123"/>
      <c r="H98" s="123"/>
      <c r="I98" s="123"/>
      <c r="J98" s="123"/>
      <c r="K98" s="123"/>
      <c r="L98" s="123"/>
      <c r="M98" s="35"/>
      <c r="N98" s="33"/>
      <c r="O98" s="53"/>
      <c r="Q98" s="110"/>
      <c r="R98" s="110"/>
      <c r="S98" s="110"/>
      <c r="T98" s="110"/>
      <c r="U98" s="110"/>
      <c r="V98" s="110"/>
    </row>
    <row r="99" spans="2:22" s="86" customFormat="1" ht="24.75" customHeight="1">
      <c r="B99" s="83"/>
      <c r="C99" s="54"/>
      <c r="D99" s="72" t="s">
        <v>23</v>
      </c>
      <c r="E99" s="164" t="s">
        <v>172</v>
      </c>
      <c r="F99" s="165"/>
      <c r="G99" s="92"/>
      <c r="H99" s="89"/>
      <c r="I99" s="89"/>
      <c r="J99" s="118"/>
      <c r="K99" s="118"/>
      <c r="L99" s="118"/>
      <c r="M99" s="79"/>
      <c r="N99" s="87"/>
      <c r="O99" s="83"/>
      <c r="Q99" s="103" t="s">
        <v>45</v>
      </c>
      <c r="R99" s="104" t="s">
        <v>8</v>
      </c>
      <c r="S99" s="104" t="s">
        <v>40</v>
      </c>
      <c r="T99" s="104" t="s">
        <v>10</v>
      </c>
      <c r="U99" s="104" t="s">
        <v>41</v>
      </c>
      <c r="V99" s="104" t="s">
        <v>42</v>
      </c>
    </row>
    <row r="100" spans="2:22" ht="19.5" customHeight="1">
      <c r="B100" s="44"/>
      <c r="D100" s="64" t="s">
        <v>241</v>
      </c>
      <c r="E100" s="64" t="s">
        <v>128</v>
      </c>
      <c r="F100" s="73" t="s">
        <v>216</v>
      </c>
      <c r="G100" s="160"/>
      <c r="H100" s="161"/>
      <c r="I100" s="162"/>
      <c r="J100" s="157"/>
      <c r="K100" s="158"/>
      <c r="L100" s="159"/>
      <c r="M100" s="147"/>
      <c r="N100" s="30"/>
      <c r="O100" s="44"/>
      <c r="Q100" s="105" t="s">
        <v>127</v>
      </c>
      <c r="R100" s="106" t="s">
        <v>43</v>
      </c>
      <c r="S100" s="106" t="s">
        <v>43</v>
      </c>
      <c r="T100" s="106" t="s">
        <v>43</v>
      </c>
      <c r="U100" s="106" t="s">
        <v>43</v>
      </c>
      <c r="V100" s="106" t="s">
        <v>43</v>
      </c>
    </row>
    <row r="101" spans="2:22" ht="19.5" customHeight="1">
      <c r="B101" s="44"/>
      <c r="D101" s="61" t="s">
        <v>242</v>
      </c>
      <c r="E101" s="61" t="s">
        <v>130</v>
      </c>
      <c r="F101" s="73" t="s">
        <v>216</v>
      </c>
      <c r="G101" s="160"/>
      <c r="H101" s="161"/>
      <c r="I101" s="162"/>
      <c r="J101" s="157"/>
      <c r="K101" s="158"/>
      <c r="L101" s="159"/>
      <c r="M101" s="147"/>
      <c r="N101" s="30"/>
      <c r="O101" s="44"/>
      <c r="Q101" s="105" t="s">
        <v>129</v>
      </c>
      <c r="R101" s="106" t="s">
        <v>43</v>
      </c>
      <c r="S101" s="106" t="s">
        <v>43</v>
      </c>
      <c r="T101" s="106" t="s">
        <v>43</v>
      </c>
      <c r="U101" s="106" t="s">
        <v>43</v>
      </c>
      <c r="V101" s="106" t="s">
        <v>43</v>
      </c>
    </row>
    <row r="102" spans="2:22" ht="19.5" customHeight="1">
      <c r="B102" s="44"/>
      <c r="D102" s="61" t="s">
        <v>243</v>
      </c>
      <c r="E102" s="61" t="s">
        <v>132</v>
      </c>
      <c r="F102" s="73" t="s">
        <v>216</v>
      </c>
      <c r="G102" s="160"/>
      <c r="H102" s="161"/>
      <c r="I102" s="162"/>
      <c r="J102" s="157"/>
      <c r="K102" s="158"/>
      <c r="L102" s="159"/>
      <c r="M102" s="147"/>
      <c r="N102" s="30"/>
      <c r="O102" s="44"/>
      <c r="Q102" s="105" t="s">
        <v>131</v>
      </c>
      <c r="R102" s="106" t="s">
        <v>43</v>
      </c>
      <c r="S102" s="106" t="s">
        <v>43</v>
      </c>
      <c r="T102" s="106" t="s">
        <v>43</v>
      </c>
      <c r="U102" s="106" t="s">
        <v>43</v>
      </c>
      <c r="V102" s="106" t="s">
        <v>43</v>
      </c>
    </row>
    <row r="103" spans="2:22" ht="19.5" customHeight="1">
      <c r="B103" s="44"/>
      <c r="D103" s="61" t="s">
        <v>133</v>
      </c>
      <c r="E103" s="61" t="s">
        <v>134</v>
      </c>
      <c r="F103" s="137">
        <f aca="true" t="shared" si="11" ref="F103:F117">IF($E$7="Office",S103,IF($E$7="Retail",T103,IF($E$7="Multi-Residential",U103,IF($E$7="School",V103,R103))))</f>
        <v>3</v>
      </c>
      <c r="G103" s="135"/>
      <c r="H103" s="135"/>
      <c r="I103" s="135"/>
      <c r="J103" s="99"/>
      <c r="K103" s="99"/>
      <c r="L103" s="99"/>
      <c r="M103" s="148"/>
      <c r="N103" s="27"/>
      <c r="O103" s="44"/>
      <c r="Q103" s="105" t="s">
        <v>133</v>
      </c>
      <c r="R103" s="106">
        <v>3</v>
      </c>
      <c r="S103" s="106">
        <v>3</v>
      </c>
      <c r="T103" s="106">
        <v>3</v>
      </c>
      <c r="U103" s="106">
        <v>3</v>
      </c>
      <c r="V103" s="106">
        <v>3</v>
      </c>
    </row>
    <row r="104" spans="2:22" ht="19.5" customHeight="1">
      <c r="B104" s="44"/>
      <c r="D104" s="61" t="s">
        <v>135</v>
      </c>
      <c r="E104" s="61" t="s">
        <v>136</v>
      </c>
      <c r="F104" s="137">
        <f t="shared" si="11"/>
        <v>1</v>
      </c>
      <c r="G104" s="135"/>
      <c r="H104" s="135"/>
      <c r="I104" s="135"/>
      <c r="J104" s="99"/>
      <c r="K104" s="99"/>
      <c r="L104" s="99"/>
      <c r="M104" s="148"/>
      <c r="N104" s="27"/>
      <c r="O104" s="44"/>
      <c r="Q104" s="105" t="s">
        <v>135</v>
      </c>
      <c r="R104" s="106">
        <v>1</v>
      </c>
      <c r="S104" s="106">
        <v>1</v>
      </c>
      <c r="T104" s="106">
        <v>1</v>
      </c>
      <c r="U104" s="106">
        <v>1</v>
      </c>
      <c r="V104" s="106">
        <v>1</v>
      </c>
    </row>
    <row r="105" spans="2:22" ht="19.5" customHeight="1">
      <c r="B105" s="44"/>
      <c r="D105" s="61" t="s">
        <v>137</v>
      </c>
      <c r="E105" s="61" t="s">
        <v>138</v>
      </c>
      <c r="F105" s="137">
        <f t="shared" si="11"/>
        <v>1</v>
      </c>
      <c r="G105" s="135"/>
      <c r="H105" s="135"/>
      <c r="I105" s="135"/>
      <c r="J105" s="99"/>
      <c r="K105" s="99"/>
      <c r="L105" s="99"/>
      <c r="M105" s="148"/>
      <c r="N105" s="27"/>
      <c r="O105" s="44"/>
      <c r="Q105" s="105" t="s">
        <v>137</v>
      </c>
      <c r="R105" s="106">
        <v>1</v>
      </c>
      <c r="S105" s="106">
        <v>1</v>
      </c>
      <c r="T105" s="106">
        <v>1</v>
      </c>
      <c r="U105" s="106">
        <v>1</v>
      </c>
      <c r="V105" s="106">
        <v>1</v>
      </c>
    </row>
    <row r="106" spans="2:22" ht="19.5" customHeight="1">
      <c r="B106" s="44"/>
      <c r="D106" s="61" t="s">
        <v>139</v>
      </c>
      <c r="E106" s="61" t="s">
        <v>140</v>
      </c>
      <c r="F106" s="137">
        <f t="shared" si="11"/>
        <v>1</v>
      </c>
      <c r="G106" s="135"/>
      <c r="H106" s="135"/>
      <c r="I106" s="135"/>
      <c r="J106" s="99"/>
      <c r="K106" s="99"/>
      <c r="L106" s="99"/>
      <c r="M106" s="148"/>
      <c r="N106" s="27"/>
      <c r="O106" s="44"/>
      <c r="Q106" s="107" t="s">
        <v>139</v>
      </c>
      <c r="R106" s="106">
        <v>1</v>
      </c>
      <c r="S106" s="106">
        <v>1</v>
      </c>
      <c r="T106" s="106">
        <v>1</v>
      </c>
      <c r="U106" s="106">
        <v>1</v>
      </c>
      <c r="V106" s="106">
        <v>1</v>
      </c>
    </row>
    <row r="107" spans="2:22" ht="19.5" customHeight="1">
      <c r="B107" s="44"/>
      <c r="D107" s="61" t="s">
        <v>141</v>
      </c>
      <c r="E107" s="61" t="s">
        <v>142</v>
      </c>
      <c r="F107" s="137">
        <f t="shared" si="11"/>
        <v>1</v>
      </c>
      <c r="G107" s="135"/>
      <c r="H107" s="135"/>
      <c r="I107" s="135"/>
      <c r="J107" s="99"/>
      <c r="K107" s="99"/>
      <c r="L107" s="99"/>
      <c r="M107" s="148"/>
      <c r="N107" s="27"/>
      <c r="O107" s="44"/>
      <c r="Q107" s="107" t="s">
        <v>141</v>
      </c>
      <c r="R107" s="106">
        <v>1</v>
      </c>
      <c r="S107" s="106">
        <v>1</v>
      </c>
      <c r="T107" s="106">
        <v>1</v>
      </c>
      <c r="U107" s="106">
        <v>1</v>
      </c>
      <c r="V107" s="106">
        <v>1</v>
      </c>
    </row>
    <row r="108" spans="2:22" ht="19.5" customHeight="1">
      <c r="B108" s="44"/>
      <c r="D108" s="61" t="s">
        <v>143</v>
      </c>
      <c r="E108" s="61" t="s">
        <v>144</v>
      </c>
      <c r="F108" s="137">
        <f t="shared" si="11"/>
        <v>1</v>
      </c>
      <c r="G108" s="135"/>
      <c r="H108" s="135"/>
      <c r="I108" s="135"/>
      <c r="J108" s="99"/>
      <c r="K108" s="99"/>
      <c r="L108" s="99"/>
      <c r="M108" s="148"/>
      <c r="N108" s="27"/>
      <c r="O108" s="44"/>
      <c r="Q108" s="107" t="s">
        <v>143</v>
      </c>
      <c r="R108" s="106">
        <v>1</v>
      </c>
      <c r="S108" s="106">
        <v>1</v>
      </c>
      <c r="T108" s="106">
        <v>1</v>
      </c>
      <c r="U108" s="106">
        <v>1</v>
      </c>
      <c r="V108" s="106">
        <v>1</v>
      </c>
    </row>
    <row r="109" spans="2:22" ht="19.5" customHeight="1">
      <c r="B109" s="44"/>
      <c r="D109" s="61" t="s">
        <v>145</v>
      </c>
      <c r="E109" s="61" t="s">
        <v>146</v>
      </c>
      <c r="F109" s="137">
        <f t="shared" si="11"/>
        <v>2</v>
      </c>
      <c r="G109" s="135"/>
      <c r="H109" s="135"/>
      <c r="I109" s="135"/>
      <c r="J109" s="99"/>
      <c r="K109" s="99"/>
      <c r="L109" s="99"/>
      <c r="M109" s="148"/>
      <c r="N109" s="27"/>
      <c r="O109" s="44"/>
      <c r="Q109" s="107" t="s">
        <v>145</v>
      </c>
      <c r="R109" s="106">
        <v>2</v>
      </c>
      <c r="S109" s="106">
        <v>2</v>
      </c>
      <c r="T109" s="106">
        <v>2</v>
      </c>
      <c r="U109" s="106">
        <v>2</v>
      </c>
      <c r="V109" s="106">
        <v>2</v>
      </c>
    </row>
    <row r="110" spans="2:22" ht="19.5" customHeight="1">
      <c r="B110" s="44"/>
      <c r="D110" s="61" t="s">
        <v>147</v>
      </c>
      <c r="E110" s="61" t="s">
        <v>148</v>
      </c>
      <c r="F110" s="137">
        <f t="shared" si="11"/>
        <v>1</v>
      </c>
      <c r="G110" s="135"/>
      <c r="H110" s="135"/>
      <c r="I110" s="135"/>
      <c r="J110" s="99"/>
      <c r="K110" s="99"/>
      <c r="L110" s="99"/>
      <c r="M110" s="148"/>
      <c r="N110" s="27"/>
      <c r="O110" s="44"/>
      <c r="Q110" s="107" t="s">
        <v>147</v>
      </c>
      <c r="R110" s="106">
        <v>1</v>
      </c>
      <c r="S110" s="106">
        <v>1</v>
      </c>
      <c r="T110" s="106">
        <v>1</v>
      </c>
      <c r="U110" s="106">
        <v>1</v>
      </c>
      <c r="V110" s="106">
        <v>1</v>
      </c>
    </row>
    <row r="111" spans="2:22" ht="19.5" customHeight="1">
      <c r="B111" s="44"/>
      <c r="D111" s="61" t="s">
        <v>149</v>
      </c>
      <c r="E111" s="61" t="s">
        <v>150</v>
      </c>
      <c r="F111" s="137">
        <f t="shared" si="11"/>
        <v>2</v>
      </c>
      <c r="G111" s="135"/>
      <c r="H111" s="135"/>
      <c r="I111" s="135"/>
      <c r="J111" s="99"/>
      <c r="K111" s="99"/>
      <c r="L111" s="99"/>
      <c r="M111" s="148"/>
      <c r="N111" s="27"/>
      <c r="O111" s="44"/>
      <c r="Q111" s="112" t="s">
        <v>149</v>
      </c>
      <c r="R111" s="106">
        <v>2</v>
      </c>
      <c r="S111" s="106">
        <v>2</v>
      </c>
      <c r="T111" s="106">
        <v>2</v>
      </c>
      <c r="U111" s="106">
        <v>2</v>
      </c>
      <c r="V111" s="106">
        <v>2</v>
      </c>
    </row>
    <row r="112" spans="2:22" ht="19.5" customHeight="1">
      <c r="B112" s="44"/>
      <c r="D112" s="61" t="s">
        <v>151</v>
      </c>
      <c r="E112" s="61" t="s">
        <v>173</v>
      </c>
      <c r="F112" s="137">
        <f t="shared" si="11"/>
        <v>6</v>
      </c>
      <c r="G112" s="135"/>
      <c r="H112" s="135"/>
      <c r="I112" s="135"/>
      <c r="J112" s="99"/>
      <c r="K112" s="99"/>
      <c r="L112" s="99"/>
      <c r="M112" s="148"/>
      <c r="N112" s="27"/>
      <c r="O112" s="44"/>
      <c r="Q112" s="112" t="s">
        <v>151</v>
      </c>
      <c r="R112" s="106">
        <v>6</v>
      </c>
      <c r="S112" s="106">
        <v>6</v>
      </c>
      <c r="T112" s="106">
        <v>6</v>
      </c>
      <c r="U112" s="106">
        <v>6</v>
      </c>
      <c r="V112" s="106">
        <v>6</v>
      </c>
    </row>
    <row r="113" spans="2:22" ht="19.5" customHeight="1">
      <c r="B113" s="44"/>
      <c r="D113" s="61" t="s">
        <v>152</v>
      </c>
      <c r="E113" s="61" t="s">
        <v>153</v>
      </c>
      <c r="F113" s="137">
        <f t="shared" si="11"/>
        <v>1</v>
      </c>
      <c r="G113" s="135"/>
      <c r="H113" s="135"/>
      <c r="I113" s="135"/>
      <c r="J113" s="99"/>
      <c r="K113" s="99"/>
      <c r="L113" s="99"/>
      <c r="M113" s="148"/>
      <c r="N113" s="27"/>
      <c r="O113" s="44"/>
      <c r="Q113" s="112" t="s">
        <v>152</v>
      </c>
      <c r="R113" s="106">
        <v>1</v>
      </c>
      <c r="S113" s="106">
        <v>1</v>
      </c>
      <c r="T113" s="106">
        <v>1</v>
      </c>
      <c r="U113" s="106">
        <v>1</v>
      </c>
      <c r="V113" s="106">
        <v>1</v>
      </c>
    </row>
    <row r="114" spans="2:22" ht="19.5" customHeight="1">
      <c r="B114" s="44"/>
      <c r="D114" s="61" t="s">
        <v>154</v>
      </c>
      <c r="E114" s="61" t="s">
        <v>244</v>
      </c>
      <c r="F114" s="137">
        <f t="shared" si="11"/>
        <v>2</v>
      </c>
      <c r="G114" s="135"/>
      <c r="H114" s="135"/>
      <c r="I114" s="135"/>
      <c r="J114" s="99"/>
      <c r="K114" s="99"/>
      <c r="L114" s="99"/>
      <c r="M114" s="148"/>
      <c r="N114" s="27"/>
      <c r="O114" s="44"/>
      <c r="Q114" s="112" t="s">
        <v>154</v>
      </c>
      <c r="R114" s="106">
        <v>2</v>
      </c>
      <c r="S114" s="106">
        <v>2</v>
      </c>
      <c r="T114" s="106">
        <v>2</v>
      </c>
      <c r="U114" s="106">
        <v>2</v>
      </c>
      <c r="V114" s="106">
        <v>2</v>
      </c>
    </row>
    <row r="115" spans="2:22" ht="19.5" customHeight="1">
      <c r="B115" s="44"/>
      <c r="D115" s="61" t="s">
        <v>155</v>
      </c>
      <c r="E115" s="61" t="s">
        <v>156</v>
      </c>
      <c r="F115" s="137">
        <f t="shared" si="11"/>
        <v>2</v>
      </c>
      <c r="G115" s="135"/>
      <c r="H115" s="135"/>
      <c r="I115" s="135"/>
      <c r="J115" s="99"/>
      <c r="K115" s="99"/>
      <c r="L115" s="99"/>
      <c r="M115" s="148"/>
      <c r="N115" s="27"/>
      <c r="O115" s="44"/>
      <c r="Q115" s="112" t="s">
        <v>155</v>
      </c>
      <c r="R115" s="106">
        <v>2</v>
      </c>
      <c r="S115" s="106">
        <v>2</v>
      </c>
      <c r="T115" s="106">
        <v>2</v>
      </c>
      <c r="U115" s="106">
        <v>2</v>
      </c>
      <c r="V115" s="106">
        <v>2</v>
      </c>
    </row>
    <row r="116" spans="2:22" ht="19.5" customHeight="1">
      <c r="B116" s="44"/>
      <c r="D116" s="65" t="s">
        <v>157</v>
      </c>
      <c r="E116" s="61" t="s">
        <v>158</v>
      </c>
      <c r="F116" s="137">
        <f t="shared" si="11"/>
        <v>2</v>
      </c>
      <c r="G116" s="135"/>
      <c r="H116" s="135"/>
      <c r="I116" s="135"/>
      <c r="J116" s="99"/>
      <c r="K116" s="99"/>
      <c r="L116" s="99"/>
      <c r="M116" s="148"/>
      <c r="N116" s="27"/>
      <c r="O116" s="44"/>
      <c r="Q116" s="112" t="s">
        <v>157</v>
      </c>
      <c r="R116" s="106">
        <v>2</v>
      </c>
      <c r="S116" s="106">
        <v>2</v>
      </c>
      <c r="T116" s="106">
        <v>2</v>
      </c>
      <c r="U116" s="106">
        <v>2</v>
      </c>
      <c r="V116" s="106">
        <v>2</v>
      </c>
    </row>
    <row r="117" spans="2:22" ht="19.5" customHeight="1">
      <c r="B117" s="44"/>
      <c r="D117" s="61" t="s">
        <v>159</v>
      </c>
      <c r="E117" s="65" t="s">
        <v>160</v>
      </c>
      <c r="F117" s="137">
        <f t="shared" si="11"/>
        <v>2</v>
      </c>
      <c r="G117" s="135"/>
      <c r="H117" s="135"/>
      <c r="I117" s="135"/>
      <c r="J117" s="99"/>
      <c r="K117" s="99"/>
      <c r="L117" s="99"/>
      <c r="M117" s="150"/>
      <c r="N117" s="27"/>
      <c r="O117" s="44"/>
      <c r="Q117" s="112" t="s">
        <v>159</v>
      </c>
      <c r="R117" s="106">
        <v>2</v>
      </c>
      <c r="S117" s="106">
        <v>2</v>
      </c>
      <c r="T117" s="106">
        <v>2</v>
      </c>
      <c r="U117" s="106">
        <v>2</v>
      </c>
      <c r="V117" s="106">
        <v>2</v>
      </c>
    </row>
    <row r="118" spans="2:22" s="32" customFormat="1" ht="19.5" customHeight="1">
      <c r="B118" s="53"/>
      <c r="D118" s="82"/>
      <c r="E118" s="88" t="s">
        <v>175</v>
      </c>
      <c r="F118" s="143">
        <f>SUM(F100:F117)</f>
        <v>28</v>
      </c>
      <c r="G118" s="143">
        <f aca="true" t="shared" si="12" ref="G118:L118">SUM(G103:G117)</f>
        <v>0</v>
      </c>
      <c r="H118" s="143">
        <f t="shared" si="12"/>
        <v>0</v>
      </c>
      <c r="I118" s="143">
        <f t="shared" si="12"/>
        <v>0</v>
      </c>
      <c r="J118" s="143">
        <f t="shared" si="12"/>
        <v>0</v>
      </c>
      <c r="K118" s="143">
        <f t="shared" si="12"/>
        <v>0</v>
      </c>
      <c r="L118" s="143">
        <f t="shared" si="12"/>
        <v>0</v>
      </c>
      <c r="M118" s="56"/>
      <c r="N118" s="33"/>
      <c r="O118" s="53"/>
      <c r="Q118" s="108" t="s">
        <v>18</v>
      </c>
      <c r="R118" s="106">
        <f>SUM(R103:R117)</f>
        <v>28</v>
      </c>
      <c r="S118" s="106">
        <f>SUM(S103:S117)</f>
        <v>28</v>
      </c>
      <c r="T118" s="106">
        <f>SUM(T103:T117)</f>
        <v>28</v>
      </c>
      <c r="U118" s="106">
        <f>SUM(U103:U117)</f>
        <v>28</v>
      </c>
      <c r="V118" s="106">
        <f>SUM(V103:V117)</f>
        <v>28</v>
      </c>
    </row>
    <row r="119" spans="2:22" s="32" customFormat="1" ht="19.5" customHeight="1">
      <c r="B119" s="53"/>
      <c r="D119" s="34"/>
      <c r="E119" s="35"/>
      <c r="F119" s="35"/>
      <c r="G119" s="122"/>
      <c r="H119" s="122"/>
      <c r="I119" s="122"/>
      <c r="J119" s="122"/>
      <c r="K119" s="122"/>
      <c r="L119" s="122"/>
      <c r="M119" s="35"/>
      <c r="N119" s="33"/>
      <c r="O119" s="53"/>
      <c r="Q119" s="110"/>
      <c r="R119" s="110"/>
      <c r="S119" s="110"/>
      <c r="T119" s="110"/>
      <c r="U119" s="110"/>
      <c r="V119" s="110"/>
    </row>
    <row r="120" spans="2:22" s="86" customFormat="1" ht="24.75" customHeight="1">
      <c r="B120" s="83"/>
      <c r="C120" s="54"/>
      <c r="D120" s="72" t="s">
        <v>24</v>
      </c>
      <c r="E120" s="164" t="s">
        <v>174</v>
      </c>
      <c r="F120" s="165"/>
      <c r="G120" s="92"/>
      <c r="H120" s="89"/>
      <c r="I120" s="89"/>
      <c r="J120" s="118"/>
      <c r="K120" s="118"/>
      <c r="L120" s="118"/>
      <c r="M120" s="79"/>
      <c r="O120" s="83"/>
      <c r="Q120" s="103" t="s">
        <v>45</v>
      </c>
      <c r="R120" s="104" t="s">
        <v>8</v>
      </c>
      <c r="S120" s="104" t="s">
        <v>40</v>
      </c>
      <c r="T120" s="104" t="s">
        <v>10</v>
      </c>
      <c r="U120" s="104" t="s">
        <v>41</v>
      </c>
      <c r="V120" s="104" t="s">
        <v>42</v>
      </c>
    </row>
    <row r="121" spans="2:22" ht="19.5" customHeight="1">
      <c r="B121" s="44"/>
      <c r="D121" s="63" t="s">
        <v>161</v>
      </c>
      <c r="E121" s="63" t="s">
        <v>207</v>
      </c>
      <c r="F121" s="137">
        <f>IF($E$7="Office",S121,IF($E$7="Retail",T121,IF($E$7="Multi-Residential",U121,IF($E$7="School",V121,R121))))</f>
        <v>1</v>
      </c>
      <c r="G121" s="135"/>
      <c r="H121" s="135"/>
      <c r="I121" s="135"/>
      <c r="J121" s="99"/>
      <c r="K121" s="99"/>
      <c r="L121" s="99"/>
      <c r="M121" s="151"/>
      <c r="N121" s="42"/>
      <c r="O121" s="44"/>
      <c r="Q121" s="105" t="s">
        <v>161</v>
      </c>
      <c r="R121" s="106">
        <v>1</v>
      </c>
      <c r="S121" s="106">
        <v>1</v>
      </c>
      <c r="T121" s="106">
        <v>1</v>
      </c>
      <c r="U121" s="106">
        <v>1</v>
      </c>
      <c r="V121" s="106">
        <v>1</v>
      </c>
    </row>
    <row r="122" spans="2:22" ht="19.5" customHeight="1">
      <c r="B122" s="44"/>
      <c r="D122" s="63" t="s">
        <v>206</v>
      </c>
      <c r="E122" s="63" t="s">
        <v>174</v>
      </c>
      <c r="F122" s="137">
        <f>IF($E$7="Office",S122,IF($E$7="Retail",T122,IF($E$7="Multi-Residential",U122,IF($E$7="School",V122,R122))))</f>
        <v>2</v>
      </c>
      <c r="G122" s="135"/>
      <c r="H122" s="135"/>
      <c r="I122" s="135"/>
      <c r="J122" s="99"/>
      <c r="K122" s="99"/>
      <c r="L122" s="99"/>
      <c r="M122" s="151"/>
      <c r="N122" s="42"/>
      <c r="O122" s="44"/>
      <c r="Q122" s="105" t="s">
        <v>206</v>
      </c>
      <c r="R122" s="106">
        <v>2</v>
      </c>
      <c r="S122" s="106">
        <v>2</v>
      </c>
      <c r="T122" s="106">
        <v>2</v>
      </c>
      <c r="U122" s="106">
        <v>2</v>
      </c>
      <c r="V122" s="106">
        <v>2</v>
      </c>
    </row>
    <row r="123" spans="2:22" ht="19.5" customHeight="1">
      <c r="B123" s="44"/>
      <c r="D123" s="82"/>
      <c r="E123" s="88" t="s">
        <v>175</v>
      </c>
      <c r="F123" s="143">
        <f aca="true" t="shared" si="13" ref="F123:L123">SUM(F121:F122)</f>
        <v>3</v>
      </c>
      <c r="G123" s="143">
        <f t="shared" si="13"/>
        <v>0</v>
      </c>
      <c r="H123" s="143">
        <f t="shared" si="13"/>
        <v>0</v>
      </c>
      <c r="I123" s="143">
        <f t="shared" si="13"/>
        <v>0</v>
      </c>
      <c r="J123" s="143">
        <f t="shared" si="13"/>
        <v>0</v>
      </c>
      <c r="K123" s="143">
        <f t="shared" si="13"/>
        <v>0</v>
      </c>
      <c r="L123" s="143">
        <f t="shared" si="13"/>
        <v>0</v>
      </c>
      <c r="M123" s="56"/>
      <c r="N123" s="41"/>
      <c r="O123" s="44"/>
      <c r="Q123" s="108" t="s">
        <v>18</v>
      </c>
      <c r="R123" s="106">
        <f>SUM(R121:R122)</f>
        <v>3</v>
      </c>
      <c r="S123" s="106">
        <f>SUM(S121:S122)</f>
        <v>3</v>
      </c>
      <c r="T123" s="106">
        <f>SUM(T121:T122)</f>
        <v>3</v>
      </c>
      <c r="U123" s="106">
        <f>SUM(U121:U122)</f>
        <v>3</v>
      </c>
      <c r="V123" s="106">
        <f>SUM(V121:V122)</f>
        <v>3</v>
      </c>
    </row>
    <row r="124" spans="2:15" ht="24.75" customHeight="1">
      <c r="B124" s="44"/>
      <c r="D124" s="38"/>
      <c r="E124" s="37"/>
      <c r="F124" s="37"/>
      <c r="G124" s="121"/>
      <c r="H124" s="121"/>
      <c r="I124" s="121"/>
      <c r="J124" s="121"/>
      <c r="K124" s="121"/>
      <c r="L124" s="121"/>
      <c r="M124" s="37"/>
      <c r="O124" s="44"/>
    </row>
    <row r="125" spans="2:15" ht="9" customHeight="1">
      <c r="B125" s="44"/>
      <c r="C125" s="44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48"/>
      <c r="O125" s="44"/>
    </row>
    <row r="126" ht="15">
      <c r="E126" s="22"/>
    </row>
  </sheetData>
  <sheetProtection password="D6F1" sheet="1" objects="1" scenarios="1" formatRows="0"/>
  <protectedRanges>
    <protectedRange sqref="E5:E11 G100:L117 G121:L122 G16:M24 G28:M34 G87:L96 G38:M50 G76:M83 G54:M72" name="Range1"/>
  </protectedRanges>
  <mergeCells count="59">
    <mergeCell ref="M13:M14"/>
    <mergeCell ref="E75:F75"/>
    <mergeCell ref="E86:F86"/>
    <mergeCell ref="D73:E73"/>
    <mergeCell ref="D51:E51"/>
    <mergeCell ref="E53:F53"/>
    <mergeCell ref="E15:F15"/>
    <mergeCell ref="E27:F27"/>
    <mergeCell ref="E37:F37"/>
    <mergeCell ref="G18:I18"/>
    <mergeCell ref="D4:E4"/>
    <mergeCell ref="E99:F99"/>
    <mergeCell ref="E120:F120"/>
    <mergeCell ref="J13:L13"/>
    <mergeCell ref="G13:I13"/>
    <mergeCell ref="E13:E14"/>
    <mergeCell ref="F13:F14"/>
    <mergeCell ref="D13:D14"/>
    <mergeCell ref="G16:I16"/>
    <mergeCell ref="G17:I17"/>
    <mergeCell ref="G28:I28"/>
    <mergeCell ref="G29:I29"/>
    <mergeCell ref="G30:I30"/>
    <mergeCell ref="G38:I38"/>
    <mergeCell ref="G39:I39"/>
    <mergeCell ref="G40:I40"/>
    <mergeCell ref="G54:I54"/>
    <mergeCell ref="G55:I55"/>
    <mergeCell ref="G100:I100"/>
    <mergeCell ref="G101:I101"/>
    <mergeCell ref="G56:I56"/>
    <mergeCell ref="G76:I76"/>
    <mergeCell ref="G77:I77"/>
    <mergeCell ref="G87:I87"/>
    <mergeCell ref="G102:I102"/>
    <mergeCell ref="J16:L16"/>
    <mergeCell ref="J17:L17"/>
    <mergeCell ref="J18:L18"/>
    <mergeCell ref="J28:L28"/>
    <mergeCell ref="J29:L29"/>
    <mergeCell ref="J30:L30"/>
    <mergeCell ref="J38:L38"/>
    <mergeCell ref="J39:L39"/>
    <mergeCell ref="J40:L40"/>
    <mergeCell ref="J102:L102"/>
    <mergeCell ref="J77:L77"/>
    <mergeCell ref="J87:L87"/>
    <mergeCell ref="J88:L88"/>
    <mergeCell ref="J89:L89"/>
    <mergeCell ref="G11:I11"/>
    <mergeCell ref="J11:L11"/>
    <mergeCell ref="J100:L100"/>
    <mergeCell ref="J101:L101"/>
    <mergeCell ref="J54:L54"/>
    <mergeCell ref="J55:L55"/>
    <mergeCell ref="J56:L56"/>
    <mergeCell ref="J76:L76"/>
    <mergeCell ref="G88:I88"/>
    <mergeCell ref="G89:I89"/>
  </mergeCells>
  <conditionalFormatting sqref="G19:I24 G41:I50 G57:I72 G31:I34 G121:I122 G78:I83 G90:I96 G103:I117">
    <cfRule type="expression" priority="1" dxfId="1" stopIfTrue="1">
      <formula>OR($E$8="Construction",$F19="n/a")</formula>
    </cfRule>
  </conditionalFormatting>
  <conditionalFormatting sqref="G74:I75 G85:I86 G98:I99 G119:I120 G36:I37 G15:I15 G52:I53 G26:I27">
    <cfRule type="expression" priority="2" dxfId="2" stopIfTrue="1">
      <formula>$E$8="Construction"</formula>
    </cfRule>
  </conditionalFormatting>
  <conditionalFormatting sqref="J119:L120 J98:L99 J85:L86 J74:L75 J15:L15 J52:L53 J26:L27 J36:L37">
    <cfRule type="expression" priority="3" dxfId="2" stopIfTrue="1">
      <formula>$E$8="Design"</formula>
    </cfRule>
  </conditionalFormatting>
  <conditionalFormatting sqref="J118:L118 J84:L84 J97:L97 J123:L123 J13:L14 J25:L25 J35:L35 J51:L51 J73:L73">
    <cfRule type="expression" priority="4" dxfId="3" stopIfTrue="1">
      <formula>$E$8="Design"</formula>
    </cfRule>
  </conditionalFormatting>
  <conditionalFormatting sqref="G84:I84 G97:I97 G118:I118 G123:I123 G25:I25 G13:I14 G35:I35 G51:I51 G73:I73">
    <cfRule type="expression" priority="5" dxfId="3" stopIfTrue="1">
      <formula>$E$8="Construction"</formula>
    </cfRule>
  </conditionalFormatting>
  <conditionalFormatting sqref="J100:L102 J38:L40 J76:L77 J87:L89 J54:L56 J16:L18 J28:L30">
    <cfRule type="expression" priority="6" dxfId="1" stopIfTrue="1">
      <formula>$E$8="Design"</formula>
    </cfRule>
  </conditionalFormatting>
  <conditionalFormatting sqref="J31:L34 J41:L50 J78:L83 J90:L96 J103:L117 J121:L122 J19:L24 J57:L72">
    <cfRule type="expression" priority="7" dxfId="1" stopIfTrue="1">
      <formula>OR($E$8="Design",$F19="n/a")</formula>
    </cfRule>
  </conditionalFormatting>
  <conditionalFormatting sqref="G16:I18 G28:I30 G38:I40 G54:I56 G76:I77 G87:I89 G100:I102">
    <cfRule type="expression" priority="8" dxfId="1" stopIfTrue="1">
      <formula>$E$8="Construction"</formula>
    </cfRule>
  </conditionalFormatting>
  <dataValidations count="5">
    <dataValidation type="list" allowBlank="1" showInputMessage="1" showErrorMessage="1" promptTitle="&gt;&gt;&gt;Important Warning&lt;&lt;&lt;" prompt="Changing building use after filling the scorecard may inactivate (grey out) some credits. &#10;&#10;You should ensure that you remove all entries associated with these inactive credits. " sqref="E7">
      <formula1>$Q$4:$Q$9</formula1>
    </dataValidation>
    <dataValidation type="list" allowBlank="1" showInputMessage="1" showErrorMessage="1" sqref="E8">
      <formula1>$U$4:$U$5</formula1>
    </dataValidation>
    <dataValidation type="custom" allowBlank="1" showInputMessage="1" showErrorMessage="1" errorTitle="Maximum Credit Points Exceeded" error="The total number of credit points available has been exceeded. &#10;&#10;OR&#10;&#10;Credit is inactive for the chosen building use.&#10;&#10;Please amend." sqref="G41:I50 G57:I72 G78:I83 G90:I96 G103:I117 G121:I122 G19:I24 G31:I34">
      <formula1>IF($F41&lt;&gt;"n/a",IF(SUM($G41:$I41)&lt;=$F41,TRUE,FALSE),FALSE)</formula1>
    </dataValidation>
    <dataValidation type="custom" allowBlank="1" showInputMessage="1" showErrorMessage="1" errorTitle="Maximum Credit Points Exceeded" error="The total number of credit points available has been exceeded. &#10;&#10;OR&#10;&#10;Credit is inactive for the chosen building use." sqref="J121:L122 J19:L24 J31:L34 J103:L117 J41:L50 J78:L83 J90:L96 J57:L72">
      <formula1>IF($F121&lt;&gt;"n/a",IF(SUM($J121:$L121)&lt;=$F121,TRUE,FALSE),FALSE)</formula1>
    </dataValidation>
    <dataValidation type="list" allowBlank="1" showInputMessage="1" showErrorMessage="1" sqref="G76:L77 G87:L89 G100:L102 G16:L18 G28:L30 G38:L40 G54:L56">
      <formula1>$R$4:$T$4</formula1>
    </dataValidation>
  </dataValidations>
  <hyperlinks>
    <hyperlink ref="J11" r:id="rId1" display="PRS_scorecard@upc.gov.ae"/>
    <hyperlink ref="J11:L11" r:id="rId2" tooltip="Please Submit Template Bug Reports Only" display="PRS_scorecard@upc.gov.ae"/>
  </hyperlinks>
  <printOptions/>
  <pageMargins left="0.75" right="0.75" top="1" bottom="1" header="0.5" footer="0.5"/>
  <pageSetup fitToHeight="3" fitToWidth="1" horizontalDpi="600" verticalDpi="600" orientation="landscape" paperSize="8" scale="79" r:id="rId4"/>
  <ignoredErrors>
    <ignoredError sqref="F45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zoomScale="70" zoomScaleNormal="70" zoomScalePageLayoutView="0" workbookViewId="0" topLeftCell="A1">
      <selection activeCell="I15" sqref="I15:I16"/>
    </sheetView>
  </sheetViews>
  <sheetFormatPr defaultColWidth="9.140625" defaultRowHeight="12.75"/>
  <cols>
    <col min="1" max="1" width="2.28125" style="6" customWidth="1"/>
    <col min="2" max="2" width="1.7109375" style="6" customWidth="1"/>
    <col min="3" max="3" width="6.7109375" style="6" customWidth="1"/>
    <col min="4" max="4" width="30.7109375" style="1" customWidth="1"/>
    <col min="5" max="5" width="35.7109375" style="1" customWidth="1"/>
    <col min="6" max="6" width="6.7109375" style="1" customWidth="1"/>
    <col min="7" max="7" width="1.7109375" style="1" customWidth="1"/>
    <col min="8" max="8" width="6.7109375" style="1" customWidth="1"/>
    <col min="9" max="9" width="42.7109375" style="1" customWidth="1"/>
    <col min="10" max="12" width="25.7109375" style="1" customWidth="1"/>
    <col min="13" max="13" width="6.7109375" style="1" customWidth="1"/>
    <col min="14" max="14" width="1.7109375" style="1" customWidth="1"/>
    <col min="15" max="15" width="3.140625" style="1" customWidth="1"/>
    <col min="16" max="16" width="9.140625" style="1" customWidth="1"/>
    <col min="17" max="18" width="21.8515625" style="5" customWidth="1"/>
    <col min="19" max="19" width="10.28125" style="5" customWidth="1"/>
    <col min="20" max="21" width="10.28125" style="6" customWidth="1"/>
    <col min="22" max="22" width="10.28125" style="0" customWidth="1"/>
  </cols>
  <sheetData>
    <row r="1" spans="4:16" ht="9.75" customHeight="1"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9" customHeight="1">
      <c r="B2" s="12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"/>
      <c r="P2" s="2"/>
    </row>
    <row r="3" spans="2:17" ht="49.5" customHeight="1">
      <c r="B3" s="12"/>
      <c r="D3" s="70" t="s">
        <v>184</v>
      </c>
      <c r="E3" s="3"/>
      <c r="F3" s="3"/>
      <c r="G3" s="13"/>
      <c r="H3" s="6"/>
      <c r="I3" s="5"/>
      <c r="J3" s="5"/>
      <c r="K3" s="5"/>
      <c r="L3" s="5"/>
      <c r="M3" s="2"/>
      <c r="N3" s="13"/>
      <c r="O3" s="2"/>
      <c r="P3" s="2"/>
      <c r="Q3" s="141"/>
    </row>
    <row r="4" spans="2:17" ht="39.75" customHeight="1">
      <c r="B4" s="12"/>
      <c r="D4" s="177" t="s">
        <v>25</v>
      </c>
      <c r="E4" s="178"/>
      <c r="F4" s="124"/>
      <c r="G4" s="125"/>
      <c r="H4" s="126"/>
      <c r="I4" s="127" t="s">
        <v>6</v>
      </c>
      <c r="J4" s="128" t="s">
        <v>180</v>
      </c>
      <c r="K4" s="128" t="s">
        <v>252</v>
      </c>
      <c r="L4" s="128" t="s">
        <v>257</v>
      </c>
      <c r="M4" s="2"/>
      <c r="N4" s="13"/>
      <c r="O4" s="2"/>
      <c r="P4" s="2"/>
      <c r="Q4" s="141"/>
    </row>
    <row r="5" spans="2:17" ht="17.25" customHeight="1">
      <c r="B5" s="12"/>
      <c r="D5" s="7" t="str">
        <f>Scorecard!D5</f>
        <v>Project Name</v>
      </c>
      <c r="E5" s="140">
        <f>Scorecard!E5</f>
        <v>0</v>
      </c>
      <c r="F5" s="16"/>
      <c r="G5" s="13"/>
      <c r="H5" s="6"/>
      <c r="I5" s="9" t="s">
        <v>12</v>
      </c>
      <c r="J5" s="137">
        <f>Scorecard!F25</f>
        <v>13</v>
      </c>
      <c r="K5" s="137">
        <f>Scorecard!G25</f>
        <v>0</v>
      </c>
      <c r="L5" s="139">
        <f>Scorecard!J25</f>
        <v>0</v>
      </c>
      <c r="M5" s="2"/>
      <c r="N5" s="13"/>
      <c r="O5" s="2"/>
      <c r="P5" s="2"/>
      <c r="Q5" s="141"/>
    </row>
    <row r="6" spans="2:17" ht="17.25" customHeight="1">
      <c r="B6" s="12"/>
      <c r="D6" s="7" t="str">
        <f>Scorecard!D6</f>
        <v>Project ID</v>
      </c>
      <c r="E6" s="140">
        <f>Scorecard!E6</f>
        <v>0</v>
      </c>
      <c r="F6" s="16"/>
      <c r="G6" s="13"/>
      <c r="H6" s="6"/>
      <c r="I6" s="7" t="s">
        <v>186</v>
      </c>
      <c r="J6" s="139">
        <f>Scorecard!F35</f>
        <v>12</v>
      </c>
      <c r="K6" s="139">
        <f>Scorecard!G35</f>
        <v>0</v>
      </c>
      <c r="L6" s="139">
        <f>Scorecard!J35</f>
        <v>0</v>
      </c>
      <c r="M6" s="2"/>
      <c r="N6" s="13"/>
      <c r="O6" s="2"/>
      <c r="P6" s="2"/>
      <c r="Q6" s="141"/>
    </row>
    <row r="7" spans="2:17" ht="17.25" customHeight="1">
      <c r="B7" s="12"/>
      <c r="D7" s="7" t="str">
        <f>Scorecard!D7</f>
        <v>Building Use</v>
      </c>
      <c r="E7" s="140">
        <f>Scorecard!E7</f>
        <v>0</v>
      </c>
      <c r="F7" s="16"/>
      <c r="G7" s="13"/>
      <c r="H7" s="6"/>
      <c r="I7" s="7" t="s">
        <v>13</v>
      </c>
      <c r="J7" s="139">
        <f>Scorecard!F51+Scorecard!F73</f>
        <v>36</v>
      </c>
      <c r="K7" s="139">
        <f>Scorecard!G51+Scorecard!G73</f>
        <v>0</v>
      </c>
      <c r="L7" s="139">
        <f>Scorecard!J51+Scorecard!J73</f>
        <v>0</v>
      </c>
      <c r="M7" s="2"/>
      <c r="N7" s="13"/>
      <c r="O7" s="2"/>
      <c r="P7" s="2"/>
      <c r="Q7" s="141"/>
    </row>
    <row r="8" spans="2:17" ht="17.25" customHeight="1">
      <c r="B8" s="12"/>
      <c r="D8" s="7" t="str">
        <f>Scorecard!D8</f>
        <v>Pearl Rating Stage</v>
      </c>
      <c r="E8" s="140">
        <f>Scorecard!E8</f>
        <v>0</v>
      </c>
      <c r="F8" s="16"/>
      <c r="G8" s="13"/>
      <c r="H8" s="6"/>
      <c r="I8" s="7" t="s">
        <v>14</v>
      </c>
      <c r="J8" s="139">
        <f>Scorecard!F84</f>
        <v>43</v>
      </c>
      <c r="K8" s="139">
        <f>Scorecard!G84</f>
        <v>0</v>
      </c>
      <c r="L8" s="139">
        <f>Scorecard!J84</f>
        <v>0</v>
      </c>
      <c r="M8" s="2"/>
      <c r="N8" s="13"/>
      <c r="O8" s="2"/>
      <c r="P8" s="2"/>
      <c r="Q8" s="141"/>
    </row>
    <row r="9" spans="2:17" ht="17.25" customHeight="1">
      <c r="B9" s="12"/>
      <c r="D9" s="7" t="str">
        <f>Scorecard!D9</f>
        <v>Pearl QP Name</v>
      </c>
      <c r="E9" s="140">
        <f>Scorecard!E9</f>
        <v>0</v>
      </c>
      <c r="F9" s="16"/>
      <c r="G9" s="13"/>
      <c r="H9" s="6"/>
      <c r="I9" s="7" t="s">
        <v>15</v>
      </c>
      <c r="J9" s="139">
        <f>Scorecard!F97</f>
        <v>44</v>
      </c>
      <c r="K9" s="139">
        <f>Scorecard!G97</f>
        <v>0</v>
      </c>
      <c r="L9" s="139">
        <f>Scorecard!J97</f>
        <v>0</v>
      </c>
      <c r="M9" s="2"/>
      <c r="N9" s="13"/>
      <c r="O9" s="2"/>
      <c r="P9" s="2"/>
      <c r="Q9" s="141"/>
    </row>
    <row r="10" spans="2:17" ht="17.25" customHeight="1">
      <c r="B10" s="12"/>
      <c r="D10" s="7" t="str">
        <f>Scorecard!D10</f>
        <v>Pearl QP Number</v>
      </c>
      <c r="E10" s="140">
        <f>Scorecard!E10</f>
        <v>0</v>
      </c>
      <c r="F10" s="16"/>
      <c r="G10" s="13"/>
      <c r="H10" s="6"/>
      <c r="I10" s="7" t="s">
        <v>16</v>
      </c>
      <c r="J10" s="139">
        <f>Scorecard!F118</f>
        <v>28</v>
      </c>
      <c r="K10" s="139">
        <f>Scorecard!G118</f>
        <v>0</v>
      </c>
      <c r="L10" s="139">
        <f>Scorecard!J118</f>
        <v>0</v>
      </c>
      <c r="M10" s="2"/>
      <c r="N10" s="13"/>
      <c r="O10" s="2"/>
      <c r="P10" s="2"/>
      <c r="Q10" s="141"/>
    </row>
    <row r="11" spans="2:17" ht="17.25" customHeight="1">
      <c r="B11" s="12"/>
      <c r="D11" s="7" t="str">
        <f>Scorecard!D11</f>
        <v>Date</v>
      </c>
      <c r="E11" s="153">
        <f>Scorecard!E11</f>
        <v>0</v>
      </c>
      <c r="F11" s="16"/>
      <c r="G11" s="13"/>
      <c r="H11" s="6"/>
      <c r="I11" s="7" t="s">
        <v>17</v>
      </c>
      <c r="J11" s="139">
        <f>Scorecard!F123</f>
        <v>3</v>
      </c>
      <c r="K11" s="139">
        <f>Scorecard!G123</f>
        <v>0</v>
      </c>
      <c r="L11" s="139">
        <f>Scorecard!J123</f>
        <v>0</v>
      </c>
      <c r="M11" s="2"/>
      <c r="N11" s="13"/>
      <c r="O11" s="2"/>
      <c r="P11" s="2"/>
      <c r="Q11" s="141"/>
    </row>
    <row r="12" spans="2:17" ht="15" customHeight="1">
      <c r="B12" s="12"/>
      <c r="D12" s="4"/>
      <c r="F12" s="16"/>
      <c r="G12" s="13"/>
      <c r="H12" s="6"/>
      <c r="I12" s="130"/>
      <c r="J12" s="131"/>
      <c r="K12" s="131"/>
      <c r="L12" s="131"/>
      <c r="M12" s="2"/>
      <c r="N12" s="13"/>
      <c r="O12" s="2"/>
      <c r="P12" s="2"/>
      <c r="Q12" s="141"/>
    </row>
    <row r="13" spans="2:17" ht="30" customHeight="1">
      <c r="B13" s="12"/>
      <c r="D13" s="177" t="s">
        <v>181</v>
      </c>
      <c r="E13" s="178"/>
      <c r="F13" s="16"/>
      <c r="G13" s="13"/>
      <c r="H13" s="6"/>
      <c r="I13" s="130"/>
      <c r="J13" s="132" t="s">
        <v>258</v>
      </c>
      <c r="K13" s="138">
        <f>SUM(K5:K11)</f>
        <v>0</v>
      </c>
      <c r="L13" s="138">
        <f>SUM(L5:L11)</f>
        <v>0</v>
      </c>
      <c r="M13" s="2"/>
      <c r="N13" s="13"/>
      <c r="O13" s="2"/>
      <c r="P13" s="2"/>
      <c r="Q13" s="141"/>
    </row>
    <row r="14" spans="2:16" ht="17.25" customHeight="1" thickBot="1">
      <c r="B14" s="12"/>
      <c r="D14" s="15" t="s">
        <v>211</v>
      </c>
      <c r="E14" s="15" t="s">
        <v>5</v>
      </c>
      <c r="F14" s="16"/>
      <c r="G14" s="13"/>
      <c r="H14" s="6"/>
      <c r="I14" s="130"/>
      <c r="M14" s="2"/>
      <c r="N14" s="13"/>
      <c r="O14" s="2"/>
      <c r="P14" s="2"/>
    </row>
    <row r="15" spans="2:16" ht="17.25" customHeight="1">
      <c r="B15" s="12"/>
      <c r="D15" s="8" t="s">
        <v>248</v>
      </c>
      <c r="E15" s="8">
        <v>1</v>
      </c>
      <c r="F15" s="16"/>
      <c r="G15" s="13"/>
      <c r="H15" s="6"/>
      <c r="I15" s="185" t="s">
        <v>255</v>
      </c>
      <c r="J15" s="181" t="str">
        <f>IF(AND(Scorecard!$Q$13="Yes",$K$13&gt;=D19),5,IF(AND(Scorecard!$Q$13="Yes",$K$13&gt;=D18),4,IF(AND(Scorecard!$Q$13="Yes",$K$13&gt;=D17),3,IF(AND(Scorecard!$Q$13="Yes",$K$13&gt;=D16),2,IF(Scorecard!$Q$13="Yes",1,"Unrated")))))</f>
        <v>Unrated</v>
      </c>
      <c r="K15" s="131"/>
      <c r="L15" s="131"/>
      <c r="M15" s="2"/>
      <c r="N15" s="13"/>
      <c r="O15" s="2"/>
      <c r="P15" s="2"/>
    </row>
    <row r="16" spans="2:16" ht="17.25" customHeight="1" thickBot="1">
      <c r="B16" s="12"/>
      <c r="D16" s="8">
        <v>60</v>
      </c>
      <c r="E16" s="8">
        <v>2</v>
      </c>
      <c r="F16" s="16"/>
      <c r="G16" s="13"/>
      <c r="H16" s="6"/>
      <c r="I16" s="186"/>
      <c r="J16" s="182"/>
      <c r="K16" s="131"/>
      <c r="L16" s="131"/>
      <c r="M16" s="2"/>
      <c r="N16" s="13"/>
      <c r="O16" s="2"/>
      <c r="P16" s="2"/>
    </row>
    <row r="17" spans="2:16" ht="17.25" customHeight="1" thickBot="1">
      <c r="B17" s="12"/>
      <c r="D17" s="8">
        <v>85</v>
      </c>
      <c r="E17" s="8">
        <v>3</v>
      </c>
      <c r="F17" s="16"/>
      <c r="G17" s="13"/>
      <c r="H17" s="6"/>
      <c r="K17" s="131"/>
      <c r="L17" s="131"/>
      <c r="M17" s="2"/>
      <c r="N17" s="13"/>
      <c r="O17" s="2"/>
      <c r="P17" s="2"/>
    </row>
    <row r="18" spans="2:16" ht="17.25" customHeight="1">
      <c r="B18" s="12"/>
      <c r="D18" s="8">
        <v>115</v>
      </c>
      <c r="E18" s="8">
        <v>4</v>
      </c>
      <c r="F18" s="16"/>
      <c r="G18" s="13"/>
      <c r="H18" s="6"/>
      <c r="I18" s="183" t="s">
        <v>256</v>
      </c>
      <c r="J18" s="179" t="str">
        <f>IF(AND(Scorecard!$V$13="Yes",$L$13&gt;=D19),5,IF(AND(Scorecard!$V$13="Yes",$L$13&gt;=D18),4,IF(AND(Scorecard!$V$13="Yes",$L$13&gt;=D17),3,IF(AND(Scorecard!$V$13="Yes",$L$13&gt;=D16),2,IF(Scorecard!$V$13="Yes",1,"Unrated")))))</f>
        <v>Unrated</v>
      </c>
      <c r="K18" s="131"/>
      <c r="L18" s="131"/>
      <c r="M18" s="2"/>
      <c r="N18" s="13"/>
      <c r="O18" s="2"/>
      <c r="P18" s="2"/>
    </row>
    <row r="19" spans="2:16" ht="17.25" customHeight="1" thickBot="1">
      <c r="B19" s="12"/>
      <c r="D19" s="8">
        <v>140</v>
      </c>
      <c r="E19" s="8">
        <v>5</v>
      </c>
      <c r="F19" s="16"/>
      <c r="G19" s="13"/>
      <c r="H19" s="6"/>
      <c r="I19" s="184"/>
      <c r="J19" s="180"/>
      <c r="K19" s="2"/>
      <c r="L19" s="2"/>
      <c r="M19" s="2"/>
      <c r="N19" s="13"/>
      <c r="O19" s="2"/>
      <c r="P19" s="2"/>
    </row>
    <row r="20" spans="2:16" ht="24.75" customHeight="1">
      <c r="B20" s="12"/>
      <c r="D20" s="2"/>
      <c r="F20" s="16"/>
      <c r="G20" s="13"/>
      <c r="H20" s="6"/>
      <c r="I20" s="2"/>
      <c r="J20" s="2"/>
      <c r="K20" s="2"/>
      <c r="L20" s="2"/>
      <c r="M20" s="2"/>
      <c r="N20" s="13"/>
      <c r="O20" s="2"/>
      <c r="P20" s="2"/>
    </row>
    <row r="21" spans="2:16" ht="9" customHeight="1">
      <c r="B21" s="12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2"/>
      <c r="P21" s="2"/>
    </row>
    <row r="22" spans="2:16" ht="15">
      <c r="B22" s="12"/>
      <c r="D22" s="5"/>
      <c r="E22" s="5"/>
      <c r="F22" s="5"/>
      <c r="G22" s="13"/>
      <c r="H22" s="2"/>
      <c r="I22" s="2"/>
      <c r="J22" s="2"/>
      <c r="K22" s="2"/>
      <c r="L22" s="2"/>
      <c r="M22" s="2"/>
      <c r="N22" s="13"/>
      <c r="O22" s="2"/>
      <c r="P22" s="2"/>
    </row>
    <row r="23" spans="2:16" ht="21.75" customHeight="1">
      <c r="B23" s="12"/>
      <c r="D23" s="5"/>
      <c r="E23" s="5"/>
      <c r="F23" s="5"/>
      <c r="G23" s="13"/>
      <c r="H23" s="2"/>
      <c r="I23" s="2"/>
      <c r="J23" s="2"/>
      <c r="K23" s="2"/>
      <c r="L23" s="2"/>
      <c r="M23" s="2"/>
      <c r="N23" s="13"/>
      <c r="O23" s="2"/>
      <c r="P23" s="2"/>
    </row>
    <row r="24" spans="2:16" ht="17.25" customHeight="1">
      <c r="B24" s="12"/>
      <c r="D24" s="5"/>
      <c r="E24" s="5"/>
      <c r="F24" s="5"/>
      <c r="G24" s="13"/>
      <c r="H24" s="2"/>
      <c r="I24" s="2"/>
      <c r="J24" s="2"/>
      <c r="K24" s="2"/>
      <c r="L24" s="2"/>
      <c r="M24" s="2"/>
      <c r="N24" s="13"/>
      <c r="O24" s="2"/>
      <c r="P24" s="2"/>
    </row>
    <row r="25" spans="2:16" ht="17.25" customHeight="1">
      <c r="B25" s="12"/>
      <c r="D25" s="5"/>
      <c r="E25" s="5"/>
      <c r="F25" s="5"/>
      <c r="G25" s="13"/>
      <c r="H25" s="2"/>
      <c r="I25" s="2"/>
      <c r="J25" s="2"/>
      <c r="K25" s="2"/>
      <c r="L25" s="2"/>
      <c r="M25" s="2"/>
      <c r="N25" s="13"/>
      <c r="O25" s="2"/>
      <c r="P25" s="2"/>
    </row>
    <row r="26" spans="2:16" ht="17.25" customHeight="1">
      <c r="B26" s="12"/>
      <c r="D26" s="5"/>
      <c r="E26" s="5"/>
      <c r="F26" s="5"/>
      <c r="G26" s="13"/>
      <c r="H26" s="2"/>
      <c r="I26" s="2"/>
      <c r="J26" s="2"/>
      <c r="K26" s="2"/>
      <c r="L26" s="2"/>
      <c r="M26" s="2"/>
      <c r="N26" s="13"/>
      <c r="O26" s="2"/>
      <c r="P26" s="2"/>
    </row>
    <row r="27" spans="2:16" ht="17.25" customHeight="1">
      <c r="B27" s="12"/>
      <c r="D27" s="5"/>
      <c r="E27" s="5"/>
      <c r="F27" s="5"/>
      <c r="G27" s="13"/>
      <c r="H27" s="2"/>
      <c r="I27" s="2"/>
      <c r="J27" s="2"/>
      <c r="K27" s="2"/>
      <c r="L27" s="2"/>
      <c r="M27" s="2"/>
      <c r="N27" s="13"/>
      <c r="O27" s="2"/>
      <c r="P27" s="2"/>
    </row>
    <row r="28" spans="2:16" ht="17.25" customHeight="1">
      <c r="B28" s="12"/>
      <c r="D28" s="5"/>
      <c r="E28" s="5"/>
      <c r="F28" s="5"/>
      <c r="G28" s="13"/>
      <c r="H28" s="2"/>
      <c r="I28" s="2"/>
      <c r="J28" s="2"/>
      <c r="K28" s="2"/>
      <c r="L28" s="2"/>
      <c r="M28" s="2"/>
      <c r="N28" s="13"/>
      <c r="O28" s="2"/>
      <c r="P28" s="2"/>
    </row>
    <row r="29" spans="2:16" ht="17.25" customHeight="1">
      <c r="B29" s="12"/>
      <c r="D29" s="5"/>
      <c r="E29" s="5"/>
      <c r="F29" s="5"/>
      <c r="G29" s="13"/>
      <c r="H29" s="5"/>
      <c r="I29" s="5"/>
      <c r="J29" s="5"/>
      <c r="K29" s="5"/>
      <c r="L29" s="5"/>
      <c r="M29" s="5"/>
      <c r="N29" s="13"/>
      <c r="O29" s="5"/>
      <c r="P29" s="5"/>
    </row>
    <row r="30" spans="2:16" ht="17.25" customHeight="1">
      <c r="B30" s="12"/>
      <c r="D30" s="5"/>
      <c r="E30" s="5"/>
      <c r="F30" s="5"/>
      <c r="G30" s="13"/>
      <c r="H30" s="5"/>
      <c r="I30" s="5"/>
      <c r="J30" s="5"/>
      <c r="K30" s="5"/>
      <c r="L30" s="5"/>
      <c r="M30" s="5"/>
      <c r="N30" s="13"/>
      <c r="O30" s="5"/>
      <c r="P30" s="5"/>
    </row>
    <row r="31" spans="2:16" ht="15">
      <c r="B31" s="12"/>
      <c r="D31" s="5"/>
      <c r="E31" s="5"/>
      <c r="F31" s="5"/>
      <c r="G31" s="13"/>
      <c r="H31" s="5"/>
      <c r="I31" s="5"/>
      <c r="J31" s="5"/>
      <c r="K31" s="5"/>
      <c r="L31" s="5"/>
      <c r="M31" s="5"/>
      <c r="N31" s="13"/>
      <c r="O31" s="5"/>
      <c r="P31" s="5"/>
    </row>
    <row r="32" spans="2:16" ht="15">
      <c r="B32" s="12"/>
      <c r="D32" s="5"/>
      <c r="E32" s="5"/>
      <c r="F32" s="5"/>
      <c r="G32" s="13"/>
      <c r="H32" s="5"/>
      <c r="I32" s="5"/>
      <c r="J32" s="5"/>
      <c r="K32" s="5"/>
      <c r="L32" s="5"/>
      <c r="M32" s="5"/>
      <c r="N32" s="13"/>
      <c r="O32" s="5"/>
      <c r="P32" s="5"/>
    </row>
    <row r="33" spans="2:16" ht="15">
      <c r="B33" s="12"/>
      <c r="D33" s="5"/>
      <c r="E33" s="5"/>
      <c r="F33" s="5"/>
      <c r="G33" s="13"/>
      <c r="H33" s="5"/>
      <c r="I33" s="5"/>
      <c r="J33" s="5"/>
      <c r="K33" s="5"/>
      <c r="L33" s="5"/>
      <c r="M33" s="5"/>
      <c r="N33" s="13"/>
      <c r="O33" s="5"/>
      <c r="P33" s="5"/>
    </row>
    <row r="34" spans="2:16" ht="15">
      <c r="B34" s="12"/>
      <c r="D34" s="5"/>
      <c r="E34" s="5"/>
      <c r="F34" s="5"/>
      <c r="G34" s="13"/>
      <c r="H34" s="5"/>
      <c r="I34" s="5"/>
      <c r="J34" s="5"/>
      <c r="K34" s="5"/>
      <c r="L34" s="5"/>
      <c r="M34" s="5"/>
      <c r="N34" s="13"/>
      <c r="O34" s="5"/>
      <c r="P34" s="5"/>
    </row>
    <row r="35" spans="2:16" ht="15">
      <c r="B35" s="12"/>
      <c r="D35" s="5"/>
      <c r="E35" s="5"/>
      <c r="F35" s="5"/>
      <c r="G35" s="13"/>
      <c r="H35" s="5"/>
      <c r="I35" s="5"/>
      <c r="J35" s="5"/>
      <c r="K35" s="5"/>
      <c r="L35" s="5"/>
      <c r="M35" s="5"/>
      <c r="N35" s="13"/>
      <c r="O35" s="5"/>
      <c r="P35" s="5"/>
    </row>
    <row r="36" spans="2:16" ht="15">
      <c r="B36" s="12"/>
      <c r="D36" s="5"/>
      <c r="E36" s="5"/>
      <c r="F36" s="5"/>
      <c r="G36" s="13"/>
      <c r="H36" s="5"/>
      <c r="I36" s="5"/>
      <c r="J36" s="5"/>
      <c r="K36" s="5"/>
      <c r="L36" s="5"/>
      <c r="M36" s="5"/>
      <c r="N36" s="13"/>
      <c r="O36" s="5"/>
      <c r="P36" s="5"/>
    </row>
    <row r="37" spans="2:16" ht="15">
      <c r="B37" s="12"/>
      <c r="D37" s="5"/>
      <c r="E37" s="5"/>
      <c r="F37" s="5"/>
      <c r="G37" s="13"/>
      <c r="H37" s="5"/>
      <c r="I37" s="5"/>
      <c r="J37" s="5"/>
      <c r="K37" s="5"/>
      <c r="L37" s="5"/>
      <c r="M37" s="5"/>
      <c r="N37" s="13"/>
      <c r="O37" s="5"/>
      <c r="P37" s="5"/>
    </row>
    <row r="38" spans="2:16" ht="9" customHeight="1">
      <c r="B38" s="12"/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5"/>
      <c r="P38" s="5"/>
    </row>
    <row r="39" spans="4:16" ht="15"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5">
      <c r="A40" s="68"/>
      <c r="B40" s="68"/>
      <c r="C40" s="6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5">
      <c r="A41" s="69"/>
      <c r="B41" s="69"/>
      <c r="C41" s="69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5">
      <c r="A42" s="69"/>
      <c r="B42" s="69"/>
      <c r="C42" s="69"/>
      <c r="D42" s="100" t="s">
        <v>6</v>
      </c>
      <c r="F42" s="74"/>
      <c r="G42" s="69"/>
      <c r="H42" s="74"/>
      <c r="I42" s="75"/>
      <c r="J42" s="75"/>
      <c r="K42" s="75"/>
      <c r="L42" s="75"/>
      <c r="M42" s="76"/>
      <c r="N42" s="5"/>
      <c r="O42" s="5"/>
      <c r="P42" s="76"/>
    </row>
    <row r="43" spans="1:16" ht="15">
      <c r="A43" s="69"/>
      <c r="B43" s="69"/>
      <c r="C43" s="69"/>
      <c r="D43" s="105" t="s">
        <v>19</v>
      </c>
      <c r="F43" s="11"/>
      <c r="G43" s="69"/>
      <c r="H43" s="11"/>
      <c r="I43" s="14"/>
      <c r="J43" s="14"/>
      <c r="K43" s="14"/>
      <c r="L43" s="14"/>
      <c r="M43" s="77"/>
      <c r="N43" s="5"/>
      <c r="O43" s="5"/>
      <c r="P43" s="77"/>
    </row>
    <row r="44" spans="1:16" ht="15">
      <c r="A44" s="69"/>
      <c r="B44" s="69"/>
      <c r="C44" s="69"/>
      <c r="D44" s="105" t="s">
        <v>188</v>
      </c>
      <c r="F44" s="11"/>
      <c r="G44" s="69"/>
      <c r="H44" s="11"/>
      <c r="I44" s="14"/>
      <c r="J44" s="14"/>
      <c r="K44" s="14"/>
      <c r="L44" s="14"/>
      <c r="M44" s="77"/>
      <c r="N44" s="5"/>
      <c r="O44" s="5"/>
      <c r="P44" s="77"/>
    </row>
    <row r="45" spans="1:16" ht="15">
      <c r="A45" s="69"/>
      <c r="B45" s="69"/>
      <c r="C45" s="69"/>
      <c r="D45" s="105" t="s">
        <v>20</v>
      </c>
      <c r="F45" s="11"/>
      <c r="G45" s="69"/>
      <c r="H45" s="11"/>
      <c r="I45" s="14"/>
      <c r="J45" s="14"/>
      <c r="K45" s="14"/>
      <c r="L45" s="14"/>
      <c r="M45" s="77"/>
      <c r="N45" s="5"/>
      <c r="O45" s="5"/>
      <c r="P45" s="77"/>
    </row>
    <row r="46" spans="1:16" ht="15">
      <c r="A46" s="69"/>
      <c r="B46" s="69"/>
      <c r="C46" s="69"/>
      <c r="D46" s="105" t="s">
        <v>21</v>
      </c>
      <c r="F46" s="11"/>
      <c r="G46" s="69"/>
      <c r="H46" s="11"/>
      <c r="I46" s="14"/>
      <c r="J46" s="14"/>
      <c r="K46" s="14"/>
      <c r="L46" s="14"/>
      <c r="M46" s="77"/>
      <c r="N46" s="5"/>
      <c r="O46" s="5"/>
      <c r="P46" s="77"/>
    </row>
    <row r="47" spans="1:16" ht="15">
      <c r="A47" s="69"/>
      <c r="B47" s="69"/>
      <c r="C47" s="69"/>
      <c r="D47" s="105" t="s">
        <v>22</v>
      </c>
      <c r="F47" s="11"/>
      <c r="G47" s="69"/>
      <c r="H47" s="11"/>
      <c r="I47" s="14"/>
      <c r="J47" s="14"/>
      <c r="K47" s="14"/>
      <c r="L47" s="14"/>
      <c r="M47" s="77"/>
      <c r="N47" s="5"/>
      <c r="O47" s="5"/>
      <c r="P47" s="77"/>
    </row>
    <row r="48" spans="1:16" ht="15">
      <c r="A48" s="69"/>
      <c r="B48" s="69"/>
      <c r="C48" s="69"/>
      <c r="D48" s="105" t="s">
        <v>23</v>
      </c>
      <c r="F48" s="11"/>
      <c r="G48" s="69"/>
      <c r="H48" s="11"/>
      <c r="I48" s="14"/>
      <c r="J48" s="14"/>
      <c r="K48" s="14"/>
      <c r="L48" s="14"/>
      <c r="M48" s="77"/>
      <c r="N48" s="5"/>
      <c r="O48" s="5"/>
      <c r="P48" s="77"/>
    </row>
    <row r="49" spans="1:16" ht="15">
      <c r="A49" s="69"/>
      <c r="B49" s="69"/>
      <c r="C49" s="69"/>
      <c r="D49" s="105" t="s">
        <v>24</v>
      </c>
      <c r="E49" s="5"/>
      <c r="F49" s="11"/>
      <c r="G49" s="69"/>
      <c r="H49" s="11"/>
      <c r="I49" s="14"/>
      <c r="J49" s="14"/>
      <c r="K49" s="14"/>
      <c r="L49" s="14"/>
      <c r="M49" s="77"/>
      <c r="N49" s="5"/>
      <c r="O49" s="5"/>
      <c r="P49" s="77"/>
    </row>
    <row r="50" spans="1:16" ht="15">
      <c r="A50" s="69"/>
      <c r="B50" s="69"/>
      <c r="C50" s="69"/>
      <c r="D50" s="74"/>
      <c r="E50" s="5"/>
      <c r="F50" s="5"/>
      <c r="G50" s="5"/>
      <c r="H50" s="5"/>
      <c r="I50" s="14"/>
      <c r="J50" s="14"/>
      <c r="K50" s="14"/>
      <c r="L50" s="14"/>
      <c r="M50" s="14"/>
      <c r="N50" s="14"/>
      <c r="O50" s="14"/>
      <c r="P50" s="14"/>
    </row>
    <row r="51" spans="1:16" ht="15">
      <c r="A51" s="69"/>
      <c r="B51" s="69"/>
      <c r="C51" s="69"/>
      <c r="D51" s="2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ht="15">
      <c r="A52" s="69"/>
      <c r="B52" s="69"/>
      <c r="C52" s="69"/>
      <c r="D52" s="2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ht="15">
      <c r="A53" s="69"/>
      <c r="B53" s="69"/>
      <c r="C53" s="69"/>
      <c r="D53" s="2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4:16" ht="15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4:16" ht="15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4:16" ht="15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4:16" ht="15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4:16" ht="15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4:16" ht="15">
      <c r="D59" s="5"/>
      <c r="E59" s="5"/>
      <c r="F59" s="5"/>
      <c r="G59" s="6"/>
      <c r="H59" s="5"/>
      <c r="I59" s="5"/>
      <c r="J59" s="5"/>
      <c r="K59" s="5"/>
      <c r="L59" s="5"/>
      <c r="M59" s="5"/>
      <c r="N59" s="5"/>
      <c r="O59" s="5"/>
      <c r="P59" s="5"/>
    </row>
    <row r="60" spans="4:16" ht="15">
      <c r="D60" s="5"/>
      <c r="E60" s="5"/>
      <c r="F60" s="5"/>
      <c r="G60" s="6"/>
      <c r="H60" s="5"/>
      <c r="I60" s="5"/>
      <c r="J60" s="5"/>
      <c r="K60" s="5"/>
      <c r="L60" s="5"/>
      <c r="M60" s="5"/>
      <c r="N60" s="5"/>
      <c r="O60" s="5"/>
      <c r="P60" s="5"/>
    </row>
    <row r="61" spans="4:16" ht="15">
      <c r="D61" s="5"/>
      <c r="E61" s="5"/>
      <c r="F61" s="5"/>
      <c r="G61" s="6"/>
      <c r="H61" s="5"/>
      <c r="I61" s="5"/>
      <c r="J61" s="5"/>
      <c r="K61" s="5"/>
      <c r="L61" s="5"/>
      <c r="M61" s="5"/>
      <c r="N61" s="5"/>
      <c r="O61" s="5"/>
      <c r="P61" s="5"/>
    </row>
    <row r="62" spans="4:16" ht="15">
      <c r="D62" s="5"/>
      <c r="E62" s="5"/>
      <c r="F62" s="5"/>
      <c r="G62" s="6"/>
      <c r="H62" s="5"/>
      <c r="I62" s="5"/>
      <c r="J62" s="5"/>
      <c r="K62" s="5"/>
      <c r="L62" s="5"/>
      <c r="M62" s="5"/>
      <c r="N62" s="5"/>
      <c r="O62" s="5"/>
      <c r="P62" s="5"/>
    </row>
    <row r="63" spans="4:7" ht="15">
      <c r="D63" s="10"/>
      <c r="E63" s="10"/>
      <c r="F63" s="10"/>
      <c r="G63"/>
    </row>
    <row r="64" spans="4:7" ht="15">
      <c r="D64" s="10"/>
      <c r="E64" s="10"/>
      <c r="F64" s="10"/>
      <c r="G64"/>
    </row>
    <row r="65" spans="4:7" ht="15">
      <c r="D65" s="10"/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</sheetData>
  <sheetProtection password="D6F1" sheet="1" objects="1" scenarios="1" formatRows="0"/>
  <mergeCells count="6">
    <mergeCell ref="D4:E4"/>
    <mergeCell ref="D13:E13"/>
    <mergeCell ref="J18:J19"/>
    <mergeCell ref="J15:J16"/>
    <mergeCell ref="I18:I19"/>
    <mergeCell ref="I15:I16"/>
  </mergeCells>
  <conditionalFormatting sqref="I18:J19">
    <cfRule type="expression" priority="1" dxfId="4" stopIfTrue="1">
      <formula>$E$8="Design"</formula>
    </cfRule>
  </conditionalFormatting>
  <conditionalFormatting sqref="I15:J16">
    <cfRule type="expression" priority="2" dxfId="4" stopIfTrue="1">
      <formula>$E$8="Construction"</formula>
    </cfRule>
  </conditionalFormatting>
  <printOptions/>
  <pageMargins left="0.75" right="0.75" top="1" bottom="1" header="0.5" footer="0.5"/>
  <pageSetup fitToHeight="1" fitToWidth="1" horizontalDpi="600" verticalDpi="600" orientation="landscape" paperSize="8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rev1.2</dc:title>
  <dc:subject/>
  <dc:creator>TA</dc:creator>
  <cp:keywords/>
  <dc:description/>
  <cp:lastModifiedBy>tabbas</cp:lastModifiedBy>
  <cp:lastPrinted>2010-04-28T07:24:26Z</cp:lastPrinted>
  <dcterms:created xsi:type="dcterms:W3CDTF">2010-01-28T12:41:11Z</dcterms:created>
  <dcterms:modified xsi:type="dcterms:W3CDTF">2010-05-19T08:52:18Z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